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5a2192451177e38bb342d973dc85f859c171aea1/48103106516/849af660-6fd7-4b40-ad67-c2a23db2e57d/"/>
    </mc:Choice>
  </mc:AlternateContent>
  <xr:revisionPtr revIDLastSave="0" documentId="13_ncr:1_{29F0C2E8-A375-4850-8286-2E64A568D694}" xr6:coauthVersionLast="36" xr6:coauthVersionMax="36" xr10:uidLastSave="{00000000-0000-0000-0000-000000000000}"/>
  <bookViews>
    <workbookView xWindow="0" yWindow="0" windowWidth="14100" windowHeight="12312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8" i="1" l="1"/>
  <c r="S123" i="1"/>
  <c r="T128" i="1"/>
  <c r="S10" i="1"/>
  <c r="S39" i="1"/>
  <c r="M44" i="1" l="1"/>
  <c r="M45" i="1"/>
  <c r="M43" i="1"/>
  <c r="M42" i="1"/>
  <c r="M41" i="1"/>
  <c r="P39" i="1"/>
  <c r="L39" i="1"/>
  <c r="T156" i="1"/>
  <c r="T40" i="1"/>
  <c r="T83" i="1"/>
  <c r="T124" i="1"/>
  <c r="S96" i="1"/>
  <c r="T115" i="1"/>
  <c r="T116" i="1"/>
  <c r="S115" i="1"/>
  <c r="S55" i="1"/>
  <c r="S82" i="1"/>
  <c r="S8" i="1"/>
  <c r="T27" i="1"/>
  <c r="T28" i="1"/>
  <c r="S27" i="1"/>
  <c r="S137" i="1"/>
  <c r="S162" i="1"/>
  <c r="S155" i="1" s="1"/>
  <c r="S151" i="1"/>
  <c r="S148" i="1"/>
  <c r="S145" i="1"/>
  <c r="S142" i="1"/>
  <c r="S140" i="1"/>
  <c r="S139" i="1"/>
  <c r="S138" i="1"/>
  <c r="S118" i="1"/>
  <c r="S111" i="1"/>
  <c r="S107" i="1"/>
  <c r="S103" i="1"/>
  <c r="S100" i="1"/>
  <c r="S97" i="1"/>
  <c r="S77" i="1"/>
  <c r="S74" i="1"/>
  <c r="S57" i="1" s="1"/>
  <c r="S70" i="1"/>
  <c r="S66" i="1"/>
  <c r="S63" i="1"/>
  <c r="S60" i="1"/>
  <c r="S56" i="1"/>
  <c r="S35" i="1"/>
  <c r="S30" i="1"/>
  <c r="S23" i="1"/>
  <c r="S19" i="1"/>
  <c r="S16" i="1"/>
  <c r="S13" i="1"/>
  <c r="S11" i="1"/>
  <c r="S9" i="1"/>
  <c r="S54" i="1" l="1"/>
  <c r="S53" i="1" s="1"/>
  <c r="S136" i="1"/>
  <c r="S135" i="1" s="1"/>
  <c r="S95" i="1"/>
  <c r="S94" i="1" s="1"/>
  <c r="R156" i="1"/>
  <c r="P137" i="1"/>
  <c r="Q10" i="1"/>
  <c r="P10" i="1"/>
  <c r="Q39" i="1"/>
  <c r="P162" i="1"/>
  <c r="P155" i="1" s="1"/>
  <c r="P151" i="1"/>
  <c r="P139" i="1" s="1"/>
  <c r="P148" i="1"/>
  <c r="P138" i="1" s="1"/>
  <c r="P145" i="1"/>
  <c r="P142" i="1"/>
  <c r="P140" i="1"/>
  <c r="P123" i="1"/>
  <c r="P118" i="1"/>
  <c r="P111" i="1"/>
  <c r="P97" i="1" s="1"/>
  <c r="P107" i="1"/>
  <c r="P103" i="1"/>
  <c r="P100" i="1"/>
  <c r="P98" i="1"/>
  <c r="P82" i="1"/>
  <c r="P77" i="1"/>
  <c r="P74" i="1"/>
  <c r="P57" i="1" s="1"/>
  <c r="P70" i="1"/>
  <c r="P66" i="1"/>
  <c r="P63" i="1"/>
  <c r="P60" i="1"/>
  <c r="P56" i="1"/>
  <c r="P35" i="1"/>
  <c r="P30" i="1"/>
  <c r="P23" i="1"/>
  <c r="P9" i="1" s="1"/>
  <c r="P19" i="1"/>
  <c r="P16" i="1"/>
  <c r="P13" i="1"/>
  <c r="P11" i="1"/>
  <c r="S7" i="1" l="1"/>
  <c r="P136" i="1"/>
  <c r="P135" i="1" s="1"/>
  <c r="P8" i="1"/>
  <c r="P7" i="1" s="1"/>
  <c r="P6" i="1" s="1"/>
  <c r="P55" i="1"/>
  <c r="P54" i="1" s="1"/>
  <c r="P53" i="1" s="1"/>
  <c r="P96" i="1"/>
  <c r="P95" i="1" s="1"/>
  <c r="P94" i="1" s="1"/>
  <c r="Q162" i="1"/>
  <c r="Q155" i="1" s="1"/>
  <c r="Q151" i="1"/>
  <c r="Q139" i="1" s="1"/>
  <c r="Q148" i="1"/>
  <c r="Q138" i="1" s="1"/>
  <c r="Q145" i="1"/>
  <c r="Q142" i="1"/>
  <c r="Q140" i="1"/>
  <c r="Q123" i="1"/>
  <c r="Q118" i="1"/>
  <c r="Q111" i="1"/>
  <c r="Q97" i="1" s="1"/>
  <c r="Q107" i="1"/>
  <c r="Q103" i="1"/>
  <c r="Q100" i="1"/>
  <c r="Q98" i="1"/>
  <c r="Q82" i="1"/>
  <c r="Q77" i="1"/>
  <c r="Q74" i="1"/>
  <c r="Q57" i="1" s="1"/>
  <c r="Q70" i="1"/>
  <c r="Q66" i="1"/>
  <c r="Q63" i="1"/>
  <c r="Q60" i="1"/>
  <c r="Q56" i="1"/>
  <c r="Q35" i="1"/>
  <c r="Q30" i="1"/>
  <c r="Q23" i="1"/>
  <c r="Q9" i="1" s="1"/>
  <c r="Q19" i="1"/>
  <c r="Q16" i="1"/>
  <c r="Q13" i="1"/>
  <c r="Q11" i="1"/>
  <c r="S6" i="1" l="1"/>
  <c r="Q55" i="1"/>
  <c r="Q54" i="1" s="1"/>
  <c r="Q96" i="1"/>
  <c r="Q95" i="1" s="1"/>
  <c r="Q94" i="1" s="1"/>
  <c r="Q137" i="1"/>
  <c r="Q136" i="1" s="1"/>
  <c r="Q135" i="1" s="1"/>
  <c r="Q8" i="1"/>
  <c r="Q7" i="1" s="1"/>
  <c r="Q6" i="1" s="1"/>
  <c r="Q53" i="1"/>
  <c r="N74" i="1"/>
  <c r="O44" i="1"/>
  <c r="R44" i="1" s="1"/>
  <c r="T44" i="1" s="1"/>
  <c r="O49" i="1"/>
  <c r="R49" i="1" s="1"/>
  <c r="T49" i="1" s="1"/>
  <c r="N162" i="1"/>
  <c r="N155" i="1" s="1"/>
  <c r="N151" i="1"/>
  <c r="N139" i="1" s="1"/>
  <c r="N148" i="1"/>
  <c r="N138" i="1" s="1"/>
  <c r="N145" i="1"/>
  <c r="N142" i="1"/>
  <c r="N140" i="1"/>
  <c r="N123" i="1"/>
  <c r="N118" i="1"/>
  <c r="N111" i="1"/>
  <c r="N97" i="1" s="1"/>
  <c r="N107" i="1"/>
  <c r="N103" i="1"/>
  <c r="N100" i="1"/>
  <c r="N98" i="1"/>
  <c r="N82" i="1"/>
  <c r="N77" i="1"/>
  <c r="N70" i="1"/>
  <c r="N56" i="1" s="1"/>
  <c r="N66" i="1"/>
  <c r="N63" i="1"/>
  <c r="N60" i="1"/>
  <c r="N57" i="1"/>
  <c r="N39" i="1"/>
  <c r="N35" i="1"/>
  <c r="N30" i="1"/>
  <c r="N23" i="1"/>
  <c r="N9" i="1" s="1"/>
  <c r="N19" i="1"/>
  <c r="N16" i="1"/>
  <c r="N13" i="1"/>
  <c r="N11" i="1"/>
  <c r="N10" i="1"/>
  <c r="N137" i="1" l="1"/>
  <c r="N55" i="1"/>
  <c r="N8" i="1"/>
  <c r="N7" i="1" s="1"/>
  <c r="N96" i="1"/>
  <c r="M105" i="1"/>
  <c r="O105" i="1" s="1"/>
  <c r="R105" i="1" s="1"/>
  <c r="T105" i="1" s="1"/>
  <c r="J103" i="1"/>
  <c r="K103" i="1"/>
  <c r="L103" i="1"/>
  <c r="I103" i="1"/>
  <c r="J142" i="1"/>
  <c r="K142" i="1"/>
  <c r="L142" i="1"/>
  <c r="I142" i="1"/>
  <c r="N136" i="1" l="1"/>
  <c r="N95" i="1"/>
  <c r="N54" i="1"/>
  <c r="N6" i="1"/>
  <c r="K98" i="1"/>
  <c r="I98" i="1"/>
  <c r="J98" i="1"/>
  <c r="L98" i="1"/>
  <c r="M122" i="1"/>
  <c r="O122" i="1" s="1"/>
  <c r="R122" i="1" s="1"/>
  <c r="T122" i="1" s="1"/>
  <c r="M125" i="1"/>
  <c r="O125" i="1" s="1"/>
  <c r="R125" i="1" s="1"/>
  <c r="T125" i="1" s="1"/>
  <c r="M126" i="1"/>
  <c r="O126" i="1" s="1"/>
  <c r="R126" i="1" s="1"/>
  <c r="T126" i="1" s="1"/>
  <c r="M127" i="1"/>
  <c r="O127" i="1" s="1"/>
  <c r="R127" i="1" s="1"/>
  <c r="T127" i="1" s="1"/>
  <c r="M129" i="1"/>
  <c r="O129" i="1" s="1"/>
  <c r="R129" i="1" s="1"/>
  <c r="T129" i="1" s="1"/>
  <c r="K123" i="1"/>
  <c r="I123" i="1"/>
  <c r="J123" i="1"/>
  <c r="L123" i="1"/>
  <c r="M73" i="1"/>
  <c r="O73" i="1" s="1"/>
  <c r="R73" i="1" s="1"/>
  <c r="T73" i="1" s="1"/>
  <c r="M75" i="1"/>
  <c r="O75" i="1" s="1"/>
  <c r="R75" i="1" s="1"/>
  <c r="T75" i="1" s="1"/>
  <c r="M76" i="1"/>
  <c r="O76" i="1" s="1"/>
  <c r="R76" i="1" s="1"/>
  <c r="T76" i="1" s="1"/>
  <c r="M87" i="1"/>
  <c r="O87" i="1" s="1"/>
  <c r="R87" i="1" s="1"/>
  <c r="T87" i="1" s="1"/>
  <c r="M84" i="1"/>
  <c r="O84" i="1" s="1"/>
  <c r="R84" i="1" s="1"/>
  <c r="T84" i="1" s="1"/>
  <c r="M85" i="1"/>
  <c r="O85" i="1" s="1"/>
  <c r="R85" i="1" s="1"/>
  <c r="T85" i="1" s="1"/>
  <c r="K57" i="1"/>
  <c r="I57" i="1"/>
  <c r="J57" i="1"/>
  <c r="K82" i="1"/>
  <c r="J82" i="1"/>
  <c r="L82" i="1"/>
  <c r="L10" i="1"/>
  <c r="K39" i="1"/>
  <c r="J39" i="1"/>
  <c r="J11" i="1"/>
  <c r="J10" i="1"/>
  <c r="L11" i="1"/>
  <c r="K11" i="1"/>
  <c r="K10" i="1"/>
  <c r="O41" i="1"/>
  <c r="R41" i="1" s="1"/>
  <c r="T41" i="1" s="1"/>
  <c r="O42" i="1"/>
  <c r="R42" i="1" s="1"/>
  <c r="T42" i="1" s="1"/>
  <c r="N135" i="1" l="1"/>
  <c r="N94" i="1"/>
  <c r="N53" i="1"/>
  <c r="M98" i="1"/>
  <c r="O98" i="1" s="1"/>
  <c r="R98" i="1" s="1"/>
  <c r="T98" i="1" s="1"/>
  <c r="M123" i="1"/>
  <c r="O123" i="1" s="1"/>
  <c r="R123" i="1" s="1"/>
  <c r="T123" i="1" s="1"/>
  <c r="K140" i="1" l="1"/>
  <c r="I140" i="1"/>
  <c r="J140" i="1"/>
  <c r="L140" i="1"/>
  <c r="J162" i="1"/>
  <c r="J155" i="1" s="1"/>
  <c r="L162" i="1"/>
  <c r="L155" i="1" s="1"/>
  <c r="K162" i="1"/>
  <c r="K155" i="1" s="1"/>
  <c r="M154" i="1"/>
  <c r="O154" i="1" s="1"/>
  <c r="R154" i="1" s="1"/>
  <c r="T154" i="1" s="1"/>
  <c r="M157" i="1"/>
  <c r="O157" i="1" s="1"/>
  <c r="R157" i="1" s="1"/>
  <c r="T157" i="1" s="1"/>
  <c r="M158" i="1"/>
  <c r="O158" i="1" s="1"/>
  <c r="R158" i="1" s="1"/>
  <c r="T158" i="1" s="1"/>
  <c r="M159" i="1"/>
  <c r="O159" i="1" s="1"/>
  <c r="R159" i="1" s="1"/>
  <c r="T159" i="1" s="1"/>
  <c r="M160" i="1"/>
  <c r="O160" i="1" s="1"/>
  <c r="R160" i="1" s="1"/>
  <c r="T160" i="1" s="1"/>
  <c r="M161" i="1"/>
  <c r="O161" i="1" s="1"/>
  <c r="R161" i="1" s="1"/>
  <c r="T161" i="1" s="1"/>
  <c r="M163" i="1"/>
  <c r="M164" i="1"/>
  <c r="M165" i="1"/>
  <c r="M166" i="1"/>
  <c r="M167" i="1"/>
  <c r="I162" i="1"/>
  <c r="I155" i="1" s="1"/>
  <c r="L74" i="1"/>
  <c r="M89" i="1"/>
  <c r="O89" i="1" s="1"/>
  <c r="R89" i="1" s="1"/>
  <c r="T89" i="1" s="1"/>
  <c r="M90" i="1"/>
  <c r="O90" i="1" s="1"/>
  <c r="R90" i="1" s="1"/>
  <c r="T90" i="1" s="1"/>
  <c r="M81" i="1"/>
  <c r="O81" i="1" s="1"/>
  <c r="R81" i="1" s="1"/>
  <c r="T81" i="1" s="1"/>
  <c r="M86" i="1"/>
  <c r="O86" i="1" s="1"/>
  <c r="R86" i="1" s="1"/>
  <c r="T86" i="1" s="1"/>
  <c r="I58" i="1"/>
  <c r="M58" i="1" s="1"/>
  <c r="O58" i="1" s="1"/>
  <c r="R58" i="1" s="1"/>
  <c r="T58" i="1" s="1"/>
  <c r="I88" i="1"/>
  <c r="G35" i="1"/>
  <c r="H35" i="1" s="1"/>
  <c r="L35" i="1"/>
  <c r="K35" i="1"/>
  <c r="I35" i="1"/>
  <c r="J35" i="1"/>
  <c r="H36" i="1"/>
  <c r="M36" i="1" s="1"/>
  <c r="O36" i="1" s="1"/>
  <c r="R36" i="1" s="1"/>
  <c r="T36" i="1" s="1"/>
  <c r="H37" i="1"/>
  <c r="M37" i="1" s="1"/>
  <c r="O37" i="1" s="1"/>
  <c r="R37" i="1" s="1"/>
  <c r="T37" i="1" s="1"/>
  <c r="M38" i="1"/>
  <c r="O38" i="1" s="1"/>
  <c r="R38" i="1" s="1"/>
  <c r="T38" i="1" s="1"/>
  <c r="O43" i="1"/>
  <c r="R43" i="1" s="1"/>
  <c r="T43" i="1" s="1"/>
  <c r="O45" i="1"/>
  <c r="R45" i="1" s="1"/>
  <c r="T45" i="1" s="1"/>
  <c r="M47" i="1"/>
  <c r="O47" i="1" s="1"/>
  <c r="R47" i="1" s="1"/>
  <c r="T47" i="1" s="1"/>
  <c r="M48" i="1"/>
  <c r="O48" i="1" s="1"/>
  <c r="R48" i="1" s="1"/>
  <c r="T48" i="1" s="1"/>
  <c r="M74" i="1" l="1"/>
  <c r="O74" i="1" s="1"/>
  <c r="R74" i="1" s="1"/>
  <c r="T74" i="1" s="1"/>
  <c r="L57" i="1"/>
  <c r="M57" i="1" s="1"/>
  <c r="O57" i="1" s="1"/>
  <c r="R57" i="1" s="1"/>
  <c r="T57" i="1" s="1"/>
  <c r="I82" i="1"/>
  <c r="M82" i="1" s="1"/>
  <c r="O82" i="1" s="1"/>
  <c r="R82" i="1" s="1"/>
  <c r="T82" i="1" s="1"/>
  <c r="M155" i="1"/>
  <c r="O155" i="1" s="1"/>
  <c r="R155" i="1" s="1"/>
  <c r="T155" i="1" s="1"/>
  <c r="M162" i="1"/>
  <c r="O162" i="1" s="1"/>
  <c r="R162" i="1" s="1"/>
  <c r="T162" i="1" s="1"/>
  <c r="M88" i="1"/>
  <c r="O88" i="1" s="1"/>
  <c r="R88" i="1" s="1"/>
  <c r="T88" i="1" s="1"/>
  <c r="I10" i="1"/>
  <c r="I46" i="1"/>
  <c r="I39" i="1" s="1"/>
  <c r="M39" i="1" s="1"/>
  <c r="O39" i="1" s="1"/>
  <c r="R39" i="1" s="1"/>
  <c r="T39" i="1" s="1"/>
  <c r="M12" i="1"/>
  <c r="O12" i="1" s="1"/>
  <c r="R12" i="1" s="1"/>
  <c r="T12" i="1" s="1"/>
  <c r="M15" i="1"/>
  <c r="O15" i="1" s="1"/>
  <c r="R15" i="1" s="1"/>
  <c r="T15" i="1" s="1"/>
  <c r="M18" i="1"/>
  <c r="O18" i="1" s="1"/>
  <c r="R18" i="1" s="1"/>
  <c r="T18" i="1" s="1"/>
  <c r="M22" i="1"/>
  <c r="O22" i="1" s="1"/>
  <c r="R22" i="1" s="1"/>
  <c r="T22" i="1" s="1"/>
  <c r="M26" i="1"/>
  <c r="O26" i="1" s="1"/>
  <c r="R26" i="1" s="1"/>
  <c r="T26" i="1" s="1"/>
  <c r="M34" i="1"/>
  <c r="O34" i="1" s="1"/>
  <c r="R34" i="1" s="1"/>
  <c r="T34" i="1" s="1"/>
  <c r="M51" i="1"/>
  <c r="O51" i="1" s="1"/>
  <c r="R51" i="1" s="1"/>
  <c r="T51" i="1" s="1"/>
  <c r="M52" i="1"/>
  <c r="O52" i="1" s="1"/>
  <c r="R52" i="1" s="1"/>
  <c r="T52" i="1" s="1"/>
  <c r="M59" i="1"/>
  <c r="O59" i="1" s="1"/>
  <c r="R59" i="1" s="1"/>
  <c r="T59" i="1" s="1"/>
  <c r="M62" i="1"/>
  <c r="O62" i="1" s="1"/>
  <c r="R62" i="1" s="1"/>
  <c r="T62" i="1" s="1"/>
  <c r="M65" i="1"/>
  <c r="O65" i="1" s="1"/>
  <c r="R65" i="1" s="1"/>
  <c r="T65" i="1" s="1"/>
  <c r="M69" i="1"/>
  <c r="O69" i="1" s="1"/>
  <c r="R69" i="1" s="1"/>
  <c r="T69" i="1" s="1"/>
  <c r="M92" i="1"/>
  <c r="O92" i="1" s="1"/>
  <c r="R92" i="1" s="1"/>
  <c r="T92" i="1" s="1"/>
  <c r="M93" i="1"/>
  <c r="O93" i="1" s="1"/>
  <c r="R93" i="1" s="1"/>
  <c r="T93" i="1" s="1"/>
  <c r="M99" i="1"/>
  <c r="O99" i="1" s="1"/>
  <c r="R99" i="1" s="1"/>
  <c r="T99" i="1" s="1"/>
  <c r="M102" i="1"/>
  <c r="O102" i="1" s="1"/>
  <c r="R102" i="1" s="1"/>
  <c r="T102" i="1" s="1"/>
  <c r="M106" i="1"/>
  <c r="O106" i="1" s="1"/>
  <c r="R106" i="1" s="1"/>
  <c r="T106" i="1" s="1"/>
  <c r="M110" i="1"/>
  <c r="O110" i="1" s="1"/>
  <c r="R110" i="1" s="1"/>
  <c r="T110" i="1" s="1"/>
  <c r="M114" i="1"/>
  <c r="O114" i="1" s="1"/>
  <c r="R114" i="1" s="1"/>
  <c r="T114" i="1" s="1"/>
  <c r="M131" i="1"/>
  <c r="O131" i="1" s="1"/>
  <c r="R131" i="1" s="1"/>
  <c r="T131" i="1" s="1"/>
  <c r="M132" i="1"/>
  <c r="O132" i="1" s="1"/>
  <c r="R132" i="1" s="1"/>
  <c r="T132" i="1" s="1"/>
  <c r="M133" i="1"/>
  <c r="O133" i="1" s="1"/>
  <c r="R133" i="1" s="1"/>
  <c r="T133" i="1" s="1"/>
  <c r="M134" i="1"/>
  <c r="O134" i="1" s="1"/>
  <c r="R134" i="1" s="1"/>
  <c r="T134" i="1" s="1"/>
  <c r="M141" i="1"/>
  <c r="O141" i="1" s="1"/>
  <c r="R141" i="1" s="1"/>
  <c r="T141" i="1" s="1"/>
  <c r="M144" i="1"/>
  <c r="O144" i="1" s="1"/>
  <c r="R144" i="1" s="1"/>
  <c r="T144" i="1" s="1"/>
  <c r="M147" i="1"/>
  <c r="O147" i="1" s="1"/>
  <c r="R147" i="1" s="1"/>
  <c r="T147" i="1" s="1"/>
  <c r="M150" i="1"/>
  <c r="O150" i="1" s="1"/>
  <c r="R150" i="1" s="1"/>
  <c r="T150" i="1" s="1"/>
  <c r="J151" i="1"/>
  <c r="J139" i="1" s="1"/>
  <c r="J148" i="1"/>
  <c r="J138" i="1" s="1"/>
  <c r="J145" i="1"/>
  <c r="J137" i="1" s="1"/>
  <c r="J118" i="1"/>
  <c r="J111" i="1"/>
  <c r="J97" i="1" s="1"/>
  <c r="J107" i="1"/>
  <c r="J100" i="1"/>
  <c r="J77" i="1"/>
  <c r="J70" i="1"/>
  <c r="J56" i="1" s="1"/>
  <c r="J66" i="1"/>
  <c r="J63" i="1"/>
  <c r="J60" i="1"/>
  <c r="J30" i="1"/>
  <c r="J23" i="1"/>
  <c r="J9" i="1" s="1"/>
  <c r="J19" i="1"/>
  <c r="J16" i="1"/>
  <c r="J13" i="1"/>
  <c r="I151" i="1"/>
  <c r="I139" i="1" s="1"/>
  <c r="I148" i="1"/>
  <c r="I138" i="1" s="1"/>
  <c r="I145" i="1"/>
  <c r="I137" i="1" s="1"/>
  <c r="I118" i="1"/>
  <c r="I111" i="1"/>
  <c r="I97" i="1" s="1"/>
  <c r="I107" i="1"/>
  <c r="I100" i="1"/>
  <c r="I77" i="1"/>
  <c r="I70" i="1"/>
  <c r="I66" i="1"/>
  <c r="I63" i="1"/>
  <c r="I60" i="1"/>
  <c r="I56" i="1"/>
  <c r="I30" i="1"/>
  <c r="I23" i="1"/>
  <c r="I9" i="1" s="1"/>
  <c r="I19" i="1"/>
  <c r="I16" i="1"/>
  <c r="I13" i="1"/>
  <c r="K151" i="1"/>
  <c r="K139" i="1" s="1"/>
  <c r="K148" i="1"/>
  <c r="K138" i="1" s="1"/>
  <c r="K145" i="1"/>
  <c r="K137" i="1" s="1"/>
  <c r="K118" i="1"/>
  <c r="K111" i="1"/>
  <c r="K97" i="1" s="1"/>
  <c r="K107" i="1"/>
  <c r="K100" i="1"/>
  <c r="K77" i="1"/>
  <c r="K70" i="1"/>
  <c r="K56" i="1" s="1"/>
  <c r="K66" i="1"/>
  <c r="K63" i="1"/>
  <c r="K60" i="1"/>
  <c r="K30" i="1"/>
  <c r="K23" i="1"/>
  <c r="K9" i="1" s="1"/>
  <c r="K19" i="1"/>
  <c r="K16" i="1"/>
  <c r="K13" i="1"/>
  <c r="L151" i="1"/>
  <c r="L139" i="1" s="1"/>
  <c r="L148" i="1"/>
  <c r="L138" i="1" s="1"/>
  <c r="L145" i="1"/>
  <c r="L137" i="1" s="1"/>
  <c r="L118" i="1"/>
  <c r="L111" i="1"/>
  <c r="L97" i="1" s="1"/>
  <c r="L107" i="1"/>
  <c r="L100" i="1"/>
  <c r="L77" i="1"/>
  <c r="L70" i="1"/>
  <c r="L56" i="1" s="1"/>
  <c r="L66" i="1"/>
  <c r="L63" i="1"/>
  <c r="L60" i="1"/>
  <c r="L30" i="1"/>
  <c r="L23" i="1"/>
  <c r="L9" i="1" s="1"/>
  <c r="L19" i="1"/>
  <c r="L16" i="1"/>
  <c r="L13" i="1"/>
  <c r="J96" i="1" l="1"/>
  <c r="J95" i="1" s="1"/>
  <c r="J94" i="1" s="1"/>
  <c r="L96" i="1"/>
  <c r="K96" i="1"/>
  <c r="K95" i="1" s="1"/>
  <c r="K94" i="1" s="1"/>
  <c r="I96" i="1"/>
  <c r="I95" i="1" s="1"/>
  <c r="I94" i="1" s="1"/>
  <c r="L136" i="1"/>
  <c r="L135" i="1" s="1"/>
  <c r="I136" i="1"/>
  <c r="I135" i="1" s="1"/>
  <c r="K55" i="1"/>
  <c r="K54" i="1" s="1"/>
  <c r="K53" i="1" s="1"/>
  <c r="I55" i="1"/>
  <c r="I54" i="1" s="1"/>
  <c r="I53" i="1" s="1"/>
  <c r="L55" i="1"/>
  <c r="J55" i="1"/>
  <c r="J54" i="1" s="1"/>
  <c r="J53" i="1" s="1"/>
  <c r="J136" i="1"/>
  <c r="J135" i="1" s="1"/>
  <c r="L8" i="1"/>
  <c r="L7" i="1" s="1"/>
  <c r="L6" i="1" s="1"/>
  <c r="K8" i="1"/>
  <c r="K7" i="1" s="1"/>
  <c r="K6" i="1" s="1"/>
  <c r="K136" i="1"/>
  <c r="K135" i="1" s="1"/>
  <c r="I8" i="1"/>
  <c r="I7" i="1" s="1"/>
  <c r="I6" i="1" s="1"/>
  <c r="J8" i="1"/>
  <c r="J7" i="1" s="1"/>
  <c r="J6" i="1" s="1"/>
  <c r="M46" i="1"/>
  <c r="O46" i="1" s="1"/>
  <c r="R46" i="1" s="1"/>
  <c r="T46" i="1" s="1"/>
  <c r="I11" i="1"/>
  <c r="M11" i="1" s="1"/>
  <c r="O11" i="1" s="1"/>
  <c r="R11" i="1" s="1"/>
  <c r="T11" i="1" s="1"/>
  <c r="M10" i="1"/>
  <c r="O10" i="1" s="1"/>
  <c r="R10" i="1" s="1"/>
  <c r="T10" i="1" s="1"/>
  <c r="L54" i="1"/>
  <c r="L53" i="1" s="1"/>
  <c r="L95" i="1"/>
  <c r="L94" i="1" s="1"/>
  <c r="M35" i="1" l="1"/>
  <c r="O35" i="1" s="1"/>
  <c r="R35" i="1" s="1"/>
  <c r="T35" i="1" s="1"/>
  <c r="H14" i="1" l="1"/>
  <c r="M14" i="1" s="1"/>
  <c r="O14" i="1" s="1"/>
  <c r="R14" i="1" s="1"/>
  <c r="T14" i="1" s="1"/>
  <c r="H17" i="1"/>
  <c r="M17" i="1" s="1"/>
  <c r="O17" i="1" s="1"/>
  <c r="R17" i="1" s="1"/>
  <c r="T17" i="1" s="1"/>
  <c r="H20" i="1"/>
  <c r="M20" i="1" s="1"/>
  <c r="O20" i="1" s="1"/>
  <c r="R20" i="1" s="1"/>
  <c r="T20" i="1" s="1"/>
  <c r="H21" i="1"/>
  <c r="M21" i="1" s="1"/>
  <c r="O21" i="1" s="1"/>
  <c r="R21" i="1" s="1"/>
  <c r="T21" i="1" s="1"/>
  <c r="H24" i="1"/>
  <c r="M24" i="1" s="1"/>
  <c r="O24" i="1" s="1"/>
  <c r="R24" i="1" s="1"/>
  <c r="T24" i="1" s="1"/>
  <c r="H25" i="1"/>
  <c r="M25" i="1" s="1"/>
  <c r="O25" i="1" s="1"/>
  <c r="R25" i="1" s="1"/>
  <c r="T25" i="1" s="1"/>
  <c r="H31" i="1"/>
  <c r="M31" i="1" s="1"/>
  <c r="O31" i="1" s="1"/>
  <c r="R31" i="1" s="1"/>
  <c r="T31" i="1" s="1"/>
  <c r="H32" i="1"/>
  <c r="M32" i="1" s="1"/>
  <c r="O32" i="1" s="1"/>
  <c r="R32" i="1" s="1"/>
  <c r="T32" i="1" s="1"/>
  <c r="H33" i="1"/>
  <c r="M33" i="1" s="1"/>
  <c r="O33" i="1" s="1"/>
  <c r="R33" i="1" s="1"/>
  <c r="T33" i="1" s="1"/>
  <c r="H50" i="1"/>
  <c r="M50" i="1" s="1"/>
  <c r="O50" i="1" s="1"/>
  <c r="R50" i="1" s="1"/>
  <c r="T50" i="1" s="1"/>
  <c r="H61" i="1"/>
  <c r="M61" i="1" s="1"/>
  <c r="O61" i="1" s="1"/>
  <c r="R61" i="1" s="1"/>
  <c r="T61" i="1" s="1"/>
  <c r="H64" i="1"/>
  <c r="M64" i="1" s="1"/>
  <c r="O64" i="1" s="1"/>
  <c r="R64" i="1" s="1"/>
  <c r="T64" i="1" s="1"/>
  <c r="H67" i="1"/>
  <c r="M67" i="1" s="1"/>
  <c r="O67" i="1" s="1"/>
  <c r="R67" i="1" s="1"/>
  <c r="T67" i="1" s="1"/>
  <c r="H68" i="1"/>
  <c r="M68" i="1" s="1"/>
  <c r="O68" i="1" s="1"/>
  <c r="R68" i="1" s="1"/>
  <c r="T68" i="1" s="1"/>
  <c r="H71" i="1"/>
  <c r="M71" i="1" s="1"/>
  <c r="O71" i="1" s="1"/>
  <c r="R71" i="1" s="1"/>
  <c r="T71" i="1" s="1"/>
  <c r="H72" i="1"/>
  <c r="M72" i="1" s="1"/>
  <c r="O72" i="1" s="1"/>
  <c r="R72" i="1" s="1"/>
  <c r="T72" i="1" s="1"/>
  <c r="H78" i="1"/>
  <c r="M78" i="1" s="1"/>
  <c r="O78" i="1" s="1"/>
  <c r="R78" i="1" s="1"/>
  <c r="T78" i="1" s="1"/>
  <c r="H79" i="1"/>
  <c r="M79" i="1" s="1"/>
  <c r="O79" i="1" s="1"/>
  <c r="R79" i="1" s="1"/>
  <c r="T79" i="1" s="1"/>
  <c r="H80" i="1"/>
  <c r="M80" i="1" s="1"/>
  <c r="O80" i="1" s="1"/>
  <c r="R80" i="1" s="1"/>
  <c r="T80" i="1" s="1"/>
  <c r="H91" i="1"/>
  <c r="M91" i="1" s="1"/>
  <c r="O91" i="1" s="1"/>
  <c r="R91" i="1" s="1"/>
  <c r="T91" i="1" s="1"/>
  <c r="H101" i="1"/>
  <c r="M101" i="1" s="1"/>
  <c r="O101" i="1" s="1"/>
  <c r="R101" i="1" s="1"/>
  <c r="T101" i="1" s="1"/>
  <c r="H104" i="1"/>
  <c r="M104" i="1" s="1"/>
  <c r="O104" i="1" s="1"/>
  <c r="R104" i="1" s="1"/>
  <c r="T104" i="1" s="1"/>
  <c r="H108" i="1"/>
  <c r="M108" i="1" s="1"/>
  <c r="O108" i="1" s="1"/>
  <c r="R108" i="1" s="1"/>
  <c r="T108" i="1" s="1"/>
  <c r="H109" i="1"/>
  <c r="M109" i="1" s="1"/>
  <c r="O109" i="1" s="1"/>
  <c r="R109" i="1" s="1"/>
  <c r="T109" i="1" s="1"/>
  <c r="H112" i="1"/>
  <c r="M112" i="1" s="1"/>
  <c r="O112" i="1" s="1"/>
  <c r="R112" i="1" s="1"/>
  <c r="T112" i="1" s="1"/>
  <c r="H113" i="1"/>
  <c r="M113" i="1" s="1"/>
  <c r="O113" i="1" s="1"/>
  <c r="R113" i="1" s="1"/>
  <c r="T113" i="1" s="1"/>
  <c r="H119" i="1"/>
  <c r="M119" i="1" s="1"/>
  <c r="O119" i="1" s="1"/>
  <c r="R119" i="1" s="1"/>
  <c r="T119" i="1" s="1"/>
  <c r="H120" i="1"/>
  <c r="M120" i="1" s="1"/>
  <c r="O120" i="1" s="1"/>
  <c r="R120" i="1" s="1"/>
  <c r="T120" i="1" s="1"/>
  <c r="H121" i="1"/>
  <c r="M121" i="1" s="1"/>
  <c r="O121" i="1" s="1"/>
  <c r="R121" i="1" s="1"/>
  <c r="T121" i="1" s="1"/>
  <c r="H130" i="1"/>
  <c r="M130" i="1" s="1"/>
  <c r="O130" i="1" s="1"/>
  <c r="R130" i="1" s="1"/>
  <c r="T130" i="1" s="1"/>
  <c r="H143" i="1"/>
  <c r="M143" i="1" s="1"/>
  <c r="O143" i="1" s="1"/>
  <c r="R143" i="1" s="1"/>
  <c r="T143" i="1" s="1"/>
  <c r="H146" i="1"/>
  <c r="M146" i="1" s="1"/>
  <c r="O146" i="1" s="1"/>
  <c r="R146" i="1" s="1"/>
  <c r="T146" i="1" s="1"/>
  <c r="H149" i="1"/>
  <c r="M149" i="1" s="1"/>
  <c r="O149" i="1" s="1"/>
  <c r="R149" i="1" s="1"/>
  <c r="T149" i="1" s="1"/>
  <c r="H152" i="1"/>
  <c r="M152" i="1" s="1"/>
  <c r="O152" i="1" s="1"/>
  <c r="R152" i="1" s="1"/>
  <c r="T152" i="1" s="1"/>
  <c r="H153" i="1"/>
  <c r="M153" i="1" s="1"/>
  <c r="O153" i="1" s="1"/>
  <c r="R153" i="1" s="1"/>
  <c r="T153" i="1" s="1"/>
  <c r="G151" i="1" l="1"/>
  <c r="G148" i="1"/>
  <c r="G138" i="1" s="1"/>
  <c r="G145" i="1"/>
  <c r="G142" i="1"/>
  <c r="G137" i="1" s="1"/>
  <c r="G140" i="1"/>
  <c r="G139" i="1"/>
  <c r="G118" i="1"/>
  <c r="G111" i="1"/>
  <c r="G97" i="1" s="1"/>
  <c r="G107" i="1"/>
  <c r="G103" i="1"/>
  <c r="G100" i="1"/>
  <c r="G77" i="1"/>
  <c r="G70" i="1"/>
  <c r="G56" i="1" s="1"/>
  <c r="G66" i="1"/>
  <c r="G63" i="1"/>
  <c r="G60" i="1"/>
  <c r="G30" i="1"/>
  <c r="G23" i="1"/>
  <c r="G9" i="1" s="1"/>
  <c r="G19" i="1"/>
  <c r="G16" i="1"/>
  <c r="G13" i="1"/>
  <c r="F118" i="1"/>
  <c r="F111" i="1"/>
  <c r="F97" i="1" s="1"/>
  <c r="F107" i="1"/>
  <c r="F103" i="1"/>
  <c r="F100" i="1"/>
  <c r="F77" i="1"/>
  <c r="F70" i="1"/>
  <c r="F56" i="1" s="1"/>
  <c r="F66" i="1"/>
  <c r="F63" i="1"/>
  <c r="F60" i="1"/>
  <c r="F30" i="1"/>
  <c r="F23" i="1"/>
  <c r="F9" i="1" s="1"/>
  <c r="F19" i="1"/>
  <c r="F16" i="1"/>
  <c r="F13" i="1"/>
  <c r="G8" i="1" l="1"/>
  <c r="G55" i="1"/>
  <c r="G54" i="1" s="1"/>
  <c r="G53" i="1" s="1"/>
  <c r="F8" i="1"/>
  <c r="F7" i="1" s="1"/>
  <c r="F6" i="1" s="1"/>
  <c r="G136" i="1"/>
  <c r="G135" i="1" s="1"/>
  <c r="G96" i="1"/>
  <c r="G95" i="1" s="1"/>
  <c r="G94" i="1" s="1"/>
  <c r="F96" i="1"/>
  <c r="F95" i="1" s="1"/>
  <c r="F94" i="1" s="1"/>
  <c r="F55" i="1"/>
  <c r="F54" i="1" s="1"/>
  <c r="F53" i="1" s="1"/>
  <c r="F151" i="1"/>
  <c r="F139" i="1" s="1"/>
  <c r="F148" i="1"/>
  <c r="F138" i="1" s="1"/>
  <c r="F145" i="1"/>
  <c r="F142" i="1"/>
  <c r="F140" i="1"/>
  <c r="F137" i="1" l="1"/>
  <c r="F136" i="1" s="1"/>
  <c r="F135" i="1" s="1"/>
  <c r="G7" i="1"/>
  <c r="E107" i="1"/>
  <c r="H107" i="1" s="1"/>
  <c r="M107" i="1" s="1"/>
  <c r="O107" i="1" s="1"/>
  <c r="R107" i="1" s="1"/>
  <c r="T107" i="1" s="1"/>
  <c r="E103" i="1"/>
  <c r="H103" i="1" s="1"/>
  <c r="M103" i="1" s="1"/>
  <c r="O103" i="1" s="1"/>
  <c r="R103" i="1" s="1"/>
  <c r="T103" i="1" s="1"/>
  <c r="G6" i="1" l="1"/>
  <c r="E118" i="1"/>
  <c r="H118" i="1" s="1"/>
  <c r="M118" i="1" s="1"/>
  <c r="O118" i="1" s="1"/>
  <c r="R118" i="1" s="1"/>
  <c r="T118" i="1" s="1"/>
  <c r="E111" i="1"/>
  <c r="E100" i="1"/>
  <c r="H100" i="1" s="1"/>
  <c r="M100" i="1" s="1"/>
  <c r="O100" i="1" s="1"/>
  <c r="R100" i="1" s="1"/>
  <c r="T100" i="1" s="1"/>
  <c r="E77" i="1"/>
  <c r="H77" i="1" s="1"/>
  <c r="M77" i="1" s="1"/>
  <c r="O77" i="1" s="1"/>
  <c r="R77" i="1" s="1"/>
  <c r="T77" i="1" s="1"/>
  <c r="E70" i="1"/>
  <c r="E66" i="1"/>
  <c r="H66" i="1" s="1"/>
  <c r="M66" i="1" s="1"/>
  <c r="O66" i="1" s="1"/>
  <c r="R66" i="1" s="1"/>
  <c r="T66" i="1" s="1"/>
  <c r="E63" i="1"/>
  <c r="H63" i="1" s="1"/>
  <c r="M63" i="1" s="1"/>
  <c r="O63" i="1" s="1"/>
  <c r="R63" i="1" s="1"/>
  <c r="T63" i="1" s="1"/>
  <c r="E60" i="1"/>
  <c r="H60" i="1" s="1"/>
  <c r="M60" i="1" s="1"/>
  <c r="O60" i="1" s="1"/>
  <c r="R60" i="1" s="1"/>
  <c r="T60" i="1" s="1"/>
  <c r="E30" i="1"/>
  <c r="H30" i="1" s="1"/>
  <c r="M30" i="1" s="1"/>
  <c r="O30" i="1" s="1"/>
  <c r="R30" i="1" s="1"/>
  <c r="T30" i="1" s="1"/>
  <c r="E23" i="1"/>
  <c r="E19" i="1"/>
  <c r="H19" i="1" s="1"/>
  <c r="M19" i="1" s="1"/>
  <c r="O19" i="1" s="1"/>
  <c r="R19" i="1" s="1"/>
  <c r="T19" i="1" s="1"/>
  <c r="E16" i="1"/>
  <c r="H16" i="1" s="1"/>
  <c r="M16" i="1" s="1"/>
  <c r="O16" i="1" s="1"/>
  <c r="R16" i="1" s="1"/>
  <c r="T16" i="1" s="1"/>
  <c r="E13" i="1"/>
  <c r="E140" i="1"/>
  <c r="H140" i="1" s="1"/>
  <c r="M140" i="1" s="1"/>
  <c r="O140" i="1" s="1"/>
  <c r="R140" i="1" s="1"/>
  <c r="T140" i="1" s="1"/>
  <c r="E151" i="1"/>
  <c r="E148" i="1"/>
  <c r="E145" i="1"/>
  <c r="H145" i="1" s="1"/>
  <c r="M145" i="1" s="1"/>
  <c r="O145" i="1" s="1"/>
  <c r="R145" i="1" s="1"/>
  <c r="T145" i="1" s="1"/>
  <c r="E142" i="1"/>
  <c r="H142" i="1" s="1"/>
  <c r="M142" i="1" s="1"/>
  <c r="O142" i="1" s="1"/>
  <c r="R142" i="1" s="1"/>
  <c r="T142" i="1" s="1"/>
  <c r="E139" i="1" l="1"/>
  <c r="H139" i="1" s="1"/>
  <c r="M139" i="1" s="1"/>
  <c r="O139" i="1" s="1"/>
  <c r="R139" i="1" s="1"/>
  <c r="T139" i="1" s="1"/>
  <c r="H151" i="1"/>
  <c r="M151" i="1" s="1"/>
  <c r="O151" i="1" s="1"/>
  <c r="R151" i="1" s="1"/>
  <c r="T151" i="1" s="1"/>
  <c r="E9" i="1"/>
  <c r="H9" i="1" s="1"/>
  <c r="M9" i="1" s="1"/>
  <c r="O9" i="1" s="1"/>
  <c r="R9" i="1" s="1"/>
  <c r="T9" i="1" s="1"/>
  <c r="H23" i="1"/>
  <c r="M23" i="1" s="1"/>
  <c r="O23" i="1" s="1"/>
  <c r="R23" i="1" s="1"/>
  <c r="T23" i="1" s="1"/>
  <c r="E97" i="1"/>
  <c r="H97" i="1" s="1"/>
  <c r="M97" i="1" s="1"/>
  <c r="O97" i="1" s="1"/>
  <c r="R97" i="1" s="1"/>
  <c r="T97" i="1" s="1"/>
  <c r="H111" i="1"/>
  <c r="M111" i="1" s="1"/>
  <c r="O111" i="1" s="1"/>
  <c r="R111" i="1" s="1"/>
  <c r="T111" i="1" s="1"/>
  <c r="E8" i="1"/>
  <c r="H8" i="1" s="1"/>
  <c r="M8" i="1" s="1"/>
  <c r="O8" i="1" s="1"/>
  <c r="R8" i="1" s="1"/>
  <c r="T8" i="1" s="1"/>
  <c r="H13" i="1"/>
  <c r="M13" i="1" s="1"/>
  <c r="O13" i="1" s="1"/>
  <c r="R13" i="1" s="1"/>
  <c r="T13" i="1" s="1"/>
  <c r="E56" i="1"/>
  <c r="H56" i="1" s="1"/>
  <c r="M56" i="1" s="1"/>
  <c r="O56" i="1" s="1"/>
  <c r="R56" i="1" s="1"/>
  <c r="T56" i="1" s="1"/>
  <c r="H70" i="1"/>
  <c r="M70" i="1" s="1"/>
  <c r="O70" i="1" s="1"/>
  <c r="R70" i="1" s="1"/>
  <c r="T70" i="1" s="1"/>
  <c r="E138" i="1"/>
  <c r="H138" i="1" s="1"/>
  <c r="M138" i="1" s="1"/>
  <c r="O138" i="1" s="1"/>
  <c r="R138" i="1" s="1"/>
  <c r="T138" i="1" s="1"/>
  <c r="H148" i="1"/>
  <c r="M148" i="1" s="1"/>
  <c r="O148" i="1" s="1"/>
  <c r="R148" i="1" s="1"/>
  <c r="T148" i="1" s="1"/>
  <c r="E137" i="1"/>
  <c r="E55" i="1"/>
  <c r="E96" i="1"/>
  <c r="E7" i="1" l="1"/>
  <c r="E6" i="1" s="1"/>
  <c r="H6" i="1" s="1"/>
  <c r="M6" i="1" s="1"/>
  <c r="O6" i="1" s="1"/>
  <c r="R6" i="1" s="1"/>
  <c r="T6" i="1" s="1"/>
  <c r="E95" i="1"/>
  <c r="H96" i="1"/>
  <c r="M96" i="1" s="1"/>
  <c r="O96" i="1" s="1"/>
  <c r="R96" i="1" s="1"/>
  <c r="T96" i="1" s="1"/>
  <c r="E54" i="1"/>
  <c r="H55" i="1"/>
  <c r="M55" i="1" s="1"/>
  <c r="O55" i="1" s="1"/>
  <c r="R55" i="1" s="1"/>
  <c r="T55" i="1" s="1"/>
  <c r="E136" i="1"/>
  <c r="H137" i="1"/>
  <c r="M137" i="1" s="1"/>
  <c r="O137" i="1" s="1"/>
  <c r="R137" i="1" s="1"/>
  <c r="T137" i="1" s="1"/>
  <c r="H7" i="1" l="1"/>
  <c r="M7" i="1" s="1"/>
  <c r="O7" i="1" s="1"/>
  <c r="R7" i="1" s="1"/>
  <c r="T7" i="1" s="1"/>
  <c r="E53" i="1"/>
  <c r="H53" i="1" s="1"/>
  <c r="M53" i="1" s="1"/>
  <c r="O53" i="1" s="1"/>
  <c r="R53" i="1" s="1"/>
  <c r="T53" i="1" s="1"/>
  <c r="H54" i="1"/>
  <c r="M54" i="1" s="1"/>
  <c r="O54" i="1" s="1"/>
  <c r="R54" i="1" s="1"/>
  <c r="T54" i="1" s="1"/>
  <c r="E135" i="1"/>
  <c r="H135" i="1" s="1"/>
  <c r="M135" i="1" s="1"/>
  <c r="O135" i="1" s="1"/>
  <c r="R135" i="1" s="1"/>
  <c r="T135" i="1" s="1"/>
  <c r="H136" i="1"/>
  <c r="M136" i="1" s="1"/>
  <c r="O136" i="1" s="1"/>
  <c r="R136" i="1" s="1"/>
  <c r="T136" i="1" s="1"/>
  <c r="E94" i="1"/>
  <c r="H94" i="1" s="1"/>
  <c r="M94" i="1" s="1"/>
  <c r="O94" i="1" s="1"/>
  <c r="R94" i="1" s="1"/>
  <c r="T94" i="1" s="1"/>
  <c r="H95" i="1"/>
  <c r="M95" i="1" s="1"/>
  <c r="O95" i="1" s="1"/>
  <c r="R95" i="1" s="1"/>
  <c r="T95" i="1" s="1"/>
</calcChain>
</file>

<file path=xl/sharedStrings.xml><?xml version="1.0" encoding="utf-8"?>
<sst xmlns="http://schemas.openxmlformats.org/spreadsheetml/2006/main" count="161" uniqueCount="53">
  <si>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</si>
  <si>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</si>
  <si>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</si>
  <si>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</si>
  <si>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</si>
  <si>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</si>
  <si>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</si>
  <si>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</si>
  <si>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</si>
  <si>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</si>
  <si>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</si>
  <si>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</si>
  <si>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</si>
  <si>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</si>
  <si>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</si>
  <si>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</si>
  <si>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</si>
  <si>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</si>
  <si>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</si>
  <si>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</si>
  <si>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</si>
  <si>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</si>
  <si>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</si>
  <si>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</si>
  <si>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</si>
  <si>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</si>
  <si>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</si>
  <si>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</si>
  <si>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</si>
  <si>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2022. aasta eelarve</t>
  </si>
  <si>
    <t>.2022. a käskkirja nr</t>
  </si>
  <si>
    <t>Vanglate reserv</t>
  </si>
  <si>
    <t>Käesoleva käskkirja lisa 1 (Justiitsministeeriumi eelarve) alusel kehtestatud vanglate reservi koondülevaade (*informatiivne)</t>
  </si>
  <si>
    <t xml:space="preserve">2022. a esialgne eelarve </t>
  </si>
  <si>
    <t>Eelarve muudatused</t>
  </si>
  <si>
    <t>Ülekantavad vahendid</t>
  </si>
  <si>
    <t>2022. a eelarve kokku</t>
  </si>
  <si>
    <t>C-hepatiidi ravimite rahastus</t>
  </si>
  <si>
    <t>VR030469</t>
  </si>
  <si>
    <t>Kuni käskkirja jõustumiseni kehtiv 2022 a. eelarve</t>
  </si>
  <si>
    <t>Lisaeelarve</t>
  </si>
  <si>
    <t>Reservi eraldised</t>
  </si>
  <si>
    <t>Vanglate toimepidevus, kaitse ja kriisideks valmisolek</t>
  </si>
  <si>
    <t>sh käibemaks</t>
  </si>
  <si>
    <t>IN004080</t>
  </si>
  <si>
    <t>IN030009</t>
  </si>
  <si>
    <t>VR030139</t>
  </si>
  <si>
    <t>Tervishoiutöötajate palgakulu kate</t>
  </si>
  <si>
    <t>VR030265</t>
  </si>
  <si>
    <t>SE000080</t>
  </si>
  <si>
    <t>IN003080</t>
  </si>
  <si>
    <t>IN005080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</si>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</sst>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 applyFill="1" applyBorder="1" applyAlignment="1">
      <alignment horizontal="center"/>
    </xf>
    <xf numFmtId="3" fontId="24" fillId="0" borderId="0" xfId="0" applyNumberFormat="1" applyFont="1"/>
    <xf numFmtId="3" fontId="25" fillId="0" borderId="0" xfId="1" applyNumberFormat="1" applyFont="1" applyBorder="1"/>
    <xf numFmtId="3" fontId="26" fillId="0" borderId="0" xfId="1" applyNumberFormat="1" applyFont="1" applyBorder="1"/>
    <xf numFmtId="0" fontId="13" fillId="0" borderId="0" xfId="1" applyFont="1"/>
    <xf numFmtId="3" fontId="27" fillId="0" borderId="0" xfId="1" applyNumberFormat="1" applyFont="1" applyBorder="1"/>
    <xf numFmtId="3" fontId="13" fillId="0" borderId="0" xfId="1" applyNumberFormat="1" applyFont="1" applyBorder="1"/>
    <xf numFmtId="3" fontId="27" fillId="0" borderId="0" xfId="1" applyNumberFormat="1" applyFont="1"/>
    <xf numFmtId="0" fontId="28" fillId="0" borderId="0" xfId="0" applyFont="1" applyAlignment="1">
      <alignment horizontal="left" indent="1"/>
    </xf>
    <xf numFmtId="0" fontId="7" fillId="0" borderId="0" xfId="1" applyFont="1"/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8"/>
  <sheetViews>
    <sheetView showZeros="0" tabSelected="1" zoomScaleNormal="100" workbookViewId="0">
      <pane xSplit="4" ySplit="5" topLeftCell="R6" activePane="bottomRight" state="frozen"/>
      <selection pane="topRight" activeCell="E1" sqref="E1"/>
      <selection pane="bottomLeft" activeCell="A6" sqref="A6"/>
      <selection pane="bottomRight" activeCell="Y121" sqref="Y121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customWidth="1"/>
    <col min="6" max="6" width="14.21875" hidden="1" customWidth="1"/>
    <col min="7" max="7" width="13.44140625" hidden="1" customWidth="1"/>
    <col min="8" max="8" width="16.109375" hidden="1" customWidth="1"/>
    <col min="9" max="9" width="12.6640625" hidden="1" customWidth="1"/>
    <col min="10" max="10" width="13.33203125" hidden="1" customWidth="1"/>
    <col min="11" max="11" width="12.6640625" hidden="1" customWidth="1"/>
    <col min="12" max="12" width="12.77734375" hidden="1" customWidth="1"/>
    <col min="13" max="13" width="16.109375" hidden="1" customWidth="1"/>
    <col min="14" max="14" width="13.109375" hidden="1" customWidth="1"/>
    <col min="15" max="16" width="15.109375" hidden="1" customWidth="1"/>
    <col min="17" max="17" width="12.6640625" hidden="1" customWidth="1"/>
    <col min="18" max="18" width="13.77734375" customWidth="1"/>
    <col min="19" max="20" width="14.21875" customWidth="1"/>
  </cols>
  <sheetData>
    <row r="1" spans="1:20" x14ac:dyDescent="0.3">
      <c r="T1" s="26" t="s">
        <v>30</v>
      </c>
    </row>
    <row r="2" spans="1:20" x14ac:dyDescent="0.3">
      <c r="T2" s="27" t="s">
        <v>27</v>
      </c>
    </row>
    <row r="3" spans="1:20" ht="15.6" x14ac:dyDescent="0.3">
      <c r="A3" s="28" t="s">
        <v>29</v>
      </c>
    </row>
    <row r="5" spans="1:20" ht="42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33</v>
      </c>
      <c r="F5" s="25" t="s">
        <v>34</v>
      </c>
      <c r="G5" s="25" t="s">
        <v>35</v>
      </c>
      <c r="H5" s="25" t="s">
        <v>39</v>
      </c>
      <c r="I5" s="25" t="s">
        <v>40</v>
      </c>
      <c r="J5" s="25" t="s">
        <v>41</v>
      </c>
      <c r="K5" s="25" t="s">
        <v>35</v>
      </c>
      <c r="L5" s="25" t="s">
        <v>34</v>
      </c>
      <c r="M5" s="25" t="s">
        <v>39</v>
      </c>
      <c r="N5" s="25" t="s">
        <v>34</v>
      </c>
      <c r="O5" s="25" t="s">
        <v>39</v>
      </c>
      <c r="P5" s="25" t="s">
        <v>52</v>
      </c>
      <c r="Q5" s="25" t="s">
        <v>34</v>
      </c>
      <c r="R5" s="25" t="s">
        <v>39</v>
      </c>
      <c r="S5" s="25" t="s">
        <v>34</v>
      </c>
      <c r="T5" s="25" t="s">
        <v>36</v>
      </c>
    </row>
    <row r="6" spans="1:20" ht="17.399999999999999" x14ac:dyDescent="0.35">
      <c r="A6" s="1" t="s">
        <v>13</v>
      </c>
      <c r="B6" s="2"/>
      <c r="C6" s="2"/>
      <c r="D6" s="3"/>
      <c r="E6" s="19">
        <f>E7</f>
        <v>26485004</v>
      </c>
      <c r="F6" s="19">
        <f>F7</f>
        <v>88473</v>
      </c>
      <c r="G6" s="19">
        <f>G7</f>
        <v>350000</v>
      </c>
      <c r="H6" s="19">
        <f>E6+F6+G6</f>
        <v>26923477</v>
      </c>
      <c r="I6" s="19">
        <f>I7+I10</f>
        <v>192000</v>
      </c>
      <c r="J6" s="19">
        <f>J7+J10</f>
        <v>350000</v>
      </c>
      <c r="K6" s="19">
        <f>K7+K10</f>
        <v>0</v>
      </c>
      <c r="L6" s="19">
        <f t="shared" ref="L6" si="0">L7+L10</f>
        <v>2114408</v>
      </c>
      <c r="M6" s="54">
        <f t="shared" ref="M6:M38" si="1">H6+L6+K6+I6+J6</f>
        <v>29579885</v>
      </c>
      <c r="N6" s="19">
        <f>N7+N10</f>
        <v>-270533</v>
      </c>
      <c r="O6" s="54">
        <f>M6+N6</f>
        <v>29309352</v>
      </c>
      <c r="P6" s="19">
        <f>P7+P10</f>
        <v>0</v>
      </c>
      <c r="Q6" s="19">
        <f>Q7+Q10</f>
        <v>265000</v>
      </c>
      <c r="R6" s="54">
        <f>O6+P6+Q6</f>
        <v>29574352</v>
      </c>
      <c r="S6" s="19">
        <f>S7+S10</f>
        <v>531466</v>
      </c>
      <c r="T6" s="54">
        <f>R6+S6</f>
        <v>30105818</v>
      </c>
    </row>
    <row r="7" spans="1:20" ht="17.399999999999999" x14ac:dyDescent="0.35">
      <c r="A7" s="1" t="s">
        <v>0</v>
      </c>
      <c r="B7" s="2"/>
      <c r="C7" s="2"/>
      <c r="D7" s="3"/>
      <c r="E7" s="19">
        <f>E8+E9</f>
        <v>26485004</v>
      </c>
      <c r="F7" s="19">
        <f>F8+F9</f>
        <v>88473</v>
      </c>
      <c r="G7" s="19">
        <f>G8+G9</f>
        <v>350000</v>
      </c>
      <c r="H7" s="19">
        <f t="shared" ref="H7:H100" si="2">E7+F7+G7</f>
        <v>26923477</v>
      </c>
      <c r="I7" s="19">
        <f>I8+I9</f>
        <v>0</v>
      </c>
      <c r="J7" s="19">
        <f>J8+J9</f>
        <v>350000</v>
      </c>
      <c r="K7" s="19">
        <f>K8+K9</f>
        <v>0</v>
      </c>
      <c r="L7" s="19">
        <f>L8+L9</f>
        <v>1074408</v>
      </c>
      <c r="M7" s="54">
        <f t="shared" si="1"/>
        <v>28347885</v>
      </c>
      <c r="N7" s="19">
        <f>N8+N9</f>
        <v>-270533</v>
      </c>
      <c r="O7" s="54">
        <f t="shared" ref="O7:O74" si="3">M7+N7</f>
        <v>28077352</v>
      </c>
      <c r="P7" s="19">
        <f>P8+P9</f>
        <v>-110271</v>
      </c>
      <c r="Q7" s="19">
        <f>Q8+Q9</f>
        <v>265000</v>
      </c>
      <c r="R7" s="54">
        <f t="shared" ref="R7:R74" si="4">O7+P7+Q7</f>
        <v>28232081</v>
      </c>
      <c r="S7" s="19">
        <f>S8+S9</f>
        <v>547203</v>
      </c>
      <c r="T7" s="54">
        <f t="shared" ref="T7:T74" si="5">R7+S7</f>
        <v>28779284</v>
      </c>
    </row>
    <row r="8" spans="1:20" ht="15.6" x14ac:dyDescent="0.3">
      <c r="A8" s="4" t="s">
        <v>1</v>
      </c>
      <c r="B8" s="2"/>
      <c r="C8" s="2"/>
      <c r="D8" s="3"/>
      <c r="E8" s="20">
        <f>E13+E16+E19+E31+E32+E50+E35</f>
        <v>24836689</v>
      </c>
      <c r="F8" s="20">
        <f>F13+F16+F19+F31+F32+F50+F35</f>
        <v>88473</v>
      </c>
      <c r="G8" s="20">
        <f>G13+G16+G19+G31+G32+G50+G35</f>
        <v>350000</v>
      </c>
      <c r="H8" s="20">
        <f t="shared" si="2"/>
        <v>25275162</v>
      </c>
      <c r="I8" s="20">
        <f>I13+I16+I19+I31+I32+I50+I35+I41</f>
        <v>0</v>
      </c>
      <c r="J8" s="20">
        <f>J13+J16+J19+J31+J32+J50+J35+J41</f>
        <v>350000</v>
      </c>
      <c r="K8" s="20">
        <f>K13+K16+K19+K31+K32+K50+K35+K41</f>
        <v>0</v>
      </c>
      <c r="L8" s="20">
        <f>L13+L16+L19+L31+L32+L50+L35+L41</f>
        <v>1074408</v>
      </c>
      <c r="M8" s="55">
        <f t="shared" si="1"/>
        <v>26699570</v>
      </c>
      <c r="N8" s="20">
        <f>N13+N16+N19+N31+N32+N50+N35+N41</f>
        <v>-270533</v>
      </c>
      <c r="O8" s="55">
        <f t="shared" si="3"/>
        <v>26429037</v>
      </c>
      <c r="P8" s="20">
        <f>P13+P16+P19+P31+P32+P50+P35+P41</f>
        <v>-110271</v>
      </c>
      <c r="Q8" s="20">
        <f>Q13+Q16+Q19+Q31+Q32+Q50+Q35+Q41</f>
        <v>265000</v>
      </c>
      <c r="R8" s="55">
        <f t="shared" si="4"/>
        <v>26583766</v>
      </c>
      <c r="S8" s="20">
        <f>S13+S16+S19+S31+S32+S50+S35+S41+S40</f>
        <v>547203</v>
      </c>
      <c r="T8" s="55">
        <f t="shared" si="5"/>
        <v>27130969</v>
      </c>
    </row>
    <row r="9" spans="1:20" ht="15.6" x14ac:dyDescent="0.3">
      <c r="A9" s="5" t="s">
        <v>2</v>
      </c>
      <c r="B9" s="2"/>
      <c r="C9" s="2"/>
      <c r="D9" s="3"/>
      <c r="E9" s="21">
        <f>E23+E33</f>
        <v>1648315</v>
      </c>
      <c r="F9" s="21">
        <f>F23+F33</f>
        <v>0</v>
      </c>
      <c r="G9" s="21">
        <f>G23+G33</f>
        <v>0</v>
      </c>
      <c r="H9" s="21">
        <f t="shared" si="2"/>
        <v>1648315</v>
      </c>
      <c r="I9" s="21">
        <f>I23+I33</f>
        <v>0</v>
      </c>
      <c r="J9" s="21">
        <f>J23+J33</f>
        <v>0</v>
      </c>
      <c r="K9" s="21">
        <f>K23+K33</f>
        <v>0</v>
      </c>
      <c r="L9" s="21">
        <f>L23+L33</f>
        <v>0</v>
      </c>
      <c r="M9" s="56">
        <f t="shared" si="1"/>
        <v>1648315</v>
      </c>
      <c r="N9" s="21">
        <f>N23+N33</f>
        <v>0</v>
      </c>
      <c r="O9" s="56">
        <f t="shared" si="3"/>
        <v>1648315</v>
      </c>
      <c r="P9" s="21">
        <f>P23+P33</f>
        <v>0</v>
      </c>
      <c r="Q9" s="21">
        <f>Q23+Q33</f>
        <v>0</v>
      </c>
      <c r="R9" s="56">
        <f t="shared" si="4"/>
        <v>1648315</v>
      </c>
      <c r="S9" s="21">
        <f>S23+S33</f>
        <v>0</v>
      </c>
      <c r="T9" s="56">
        <f t="shared" si="5"/>
        <v>1648315</v>
      </c>
    </row>
    <row r="10" spans="1:20" ht="17.399999999999999" x14ac:dyDescent="0.35">
      <c r="A10" s="4" t="s">
        <v>3</v>
      </c>
      <c r="B10" s="2"/>
      <c r="C10" s="2"/>
      <c r="D10" s="3"/>
      <c r="E10" s="21"/>
      <c r="F10" s="21"/>
      <c r="G10" s="21"/>
      <c r="H10" s="19"/>
      <c r="I10" s="19">
        <f>I43+I45+I47+I48</f>
        <v>192000</v>
      </c>
      <c r="J10" s="19">
        <f>J43+J45+J47+J48</f>
        <v>0</v>
      </c>
      <c r="K10" s="19">
        <f>K43+K45+K47+K48</f>
        <v>0</v>
      </c>
      <c r="L10" s="19">
        <f>L43+L45+L47+L48+L42+L44</f>
        <v>1040000</v>
      </c>
      <c r="M10" s="19">
        <f t="shared" si="1"/>
        <v>1232000</v>
      </c>
      <c r="N10" s="19">
        <f>N43+N45+N47+N48</f>
        <v>0</v>
      </c>
      <c r="O10" s="19">
        <f t="shared" si="3"/>
        <v>1232000</v>
      </c>
      <c r="P10" s="19">
        <f>P43+P45+P47+P48+P42</f>
        <v>110271</v>
      </c>
      <c r="Q10" s="19">
        <f>Q43+Q45+Q47+Q48+Q42</f>
        <v>0</v>
      </c>
      <c r="R10" s="19">
        <f t="shared" si="4"/>
        <v>1342271</v>
      </c>
      <c r="S10" s="19">
        <f>S43+S45+S47+S48+S42+S27</f>
        <v>-15737</v>
      </c>
      <c r="T10" s="19">
        <f t="shared" si="5"/>
        <v>1326534</v>
      </c>
    </row>
    <row r="11" spans="1:20" ht="15.6" x14ac:dyDescent="0.3">
      <c r="A11" s="61" t="s">
        <v>4</v>
      </c>
      <c r="B11" s="2"/>
      <c r="C11" s="2"/>
      <c r="D11" s="3"/>
      <c r="E11" s="21"/>
      <c r="F11" s="21"/>
      <c r="G11" s="21"/>
      <c r="H11" s="21"/>
      <c r="I11" s="21">
        <f>I46</f>
        <v>32000</v>
      </c>
      <c r="J11" s="21">
        <f>J46</f>
        <v>0</v>
      </c>
      <c r="K11" s="21">
        <f>K46</f>
        <v>0</v>
      </c>
      <c r="L11" s="21">
        <f t="shared" ref="L11" si="6">L46</f>
        <v>0</v>
      </c>
      <c r="M11" s="56">
        <f t="shared" si="1"/>
        <v>32000</v>
      </c>
      <c r="N11" s="21">
        <f>N46</f>
        <v>0</v>
      </c>
      <c r="O11" s="56">
        <f t="shared" si="3"/>
        <v>32000</v>
      </c>
      <c r="P11" s="21">
        <f>P46</f>
        <v>0</v>
      </c>
      <c r="Q11" s="21">
        <f>Q46</f>
        <v>0</v>
      </c>
      <c r="R11" s="56">
        <f t="shared" si="4"/>
        <v>32000</v>
      </c>
      <c r="S11" s="21">
        <f>S46</f>
        <v>0</v>
      </c>
      <c r="T11" s="56">
        <f t="shared" si="5"/>
        <v>32000</v>
      </c>
    </row>
    <row r="12" spans="1:20" x14ac:dyDescent="0.3">
      <c r="A12" s="3"/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57">
        <f t="shared" si="1"/>
        <v>0</v>
      </c>
      <c r="N12" s="3"/>
      <c r="O12" s="57">
        <f t="shared" si="3"/>
        <v>0</v>
      </c>
      <c r="P12" s="3"/>
      <c r="Q12" s="3"/>
      <c r="R12" s="57">
        <f t="shared" si="4"/>
        <v>0</v>
      </c>
      <c r="S12" s="3"/>
      <c r="T12" s="57">
        <f t="shared" si="5"/>
        <v>0</v>
      </c>
    </row>
    <row r="13" spans="1:20" x14ac:dyDescent="0.3">
      <c r="A13" s="8" t="s">
        <v>14</v>
      </c>
      <c r="B13" s="6"/>
      <c r="C13" s="13"/>
      <c r="D13" s="13"/>
      <c r="E13" s="24">
        <f>E14</f>
        <v>2640</v>
      </c>
      <c r="F13" s="24">
        <f>F14</f>
        <v>0</v>
      </c>
      <c r="G13" s="24">
        <f>G14</f>
        <v>0</v>
      </c>
      <c r="H13" s="24">
        <f t="shared" si="2"/>
        <v>2640</v>
      </c>
      <c r="I13" s="24">
        <f>I14</f>
        <v>0</v>
      </c>
      <c r="J13" s="24">
        <f>J14</f>
        <v>0</v>
      </c>
      <c r="K13" s="24">
        <f>K14</f>
        <v>0</v>
      </c>
      <c r="L13" s="24">
        <f>L14</f>
        <v>0</v>
      </c>
      <c r="M13" s="58">
        <f t="shared" si="1"/>
        <v>2640</v>
      </c>
      <c r="N13" s="24">
        <f>N14</f>
        <v>0</v>
      </c>
      <c r="O13" s="58">
        <f t="shared" si="3"/>
        <v>2640</v>
      </c>
      <c r="P13" s="24">
        <f>P14</f>
        <v>0</v>
      </c>
      <c r="Q13" s="24">
        <f>Q14</f>
        <v>0</v>
      </c>
      <c r="R13" s="58">
        <f t="shared" si="4"/>
        <v>2640</v>
      </c>
      <c r="S13" s="24">
        <f>S14</f>
        <v>0</v>
      </c>
      <c r="T13" s="58">
        <f t="shared" si="5"/>
        <v>2640</v>
      </c>
    </row>
    <row r="14" spans="1:20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2640</v>
      </c>
      <c r="F14" s="23"/>
      <c r="G14" s="23"/>
      <c r="H14" s="23">
        <f t="shared" si="2"/>
        <v>2640</v>
      </c>
      <c r="I14" s="23"/>
      <c r="J14" s="23"/>
      <c r="K14" s="23"/>
      <c r="L14" s="23"/>
      <c r="M14" s="59">
        <f t="shared" si="1"/>
        <v>2640</v>
      </c>
      <c r="N14" s="23"/>
      <c r="O14" s="59">
        <f t="shared" si="3"/>
        <v>2640</v>
      </c>
      <c r="P14" s="23"/>
      <c r="Q14" s="23"/>
      <c r="R14" s="59">
        <f t="shared" si="4"/>
        <v>2640</v>
      </c>
      <c r="S14" s="23"/>
      <c r="T14" s="59">
        <f t="shared" si="5"/>
        <v>2640</v>
      </c>
    </row>
    <row r="15" spans="1:20" ht="15.6" x14ac:dyDescent="0.3">
      <c r="A15" s="4"/>
      <c r="B15" s="2"/>
      <c r="C15" s="14"/>
      <c r="D15" s="14"/>
      <c r="E15" s="3"/>
      <c r="F15" s="3"/>
      <c r="G15" s="3"/>
      <c r="H15" s="3"/>
      <c r="I15" s="3"/>
      <c r="J15" s="3"/>
      <c r="K15" s="3"/>
      <c r="L15" s="3"/>
      <c r="M15" s="57">
        <f t="shared" si="1"/>
        <v>0</v>
      </c>
      <c r="N15" s="3"/>
      <c r="O15" s="57">
        <f t="shared" si="3"/>
        <v>0</v>
      </c>
      <c r="P15" s="3"/>
      <c r="Q15" s="3"/>
      <c r="R15" s="57">
        <f t="shared" si="4"/>
        <v>0</v>
      </c>
      <c r="S15" s="3"/>
      <c r="T15" s="57">
        <f t="shared" si="5"/>
        <v>0</v>
      </c>
    </row>
    <row r="16" spans="1:20" x14ac:dyDescent="0.3">
      <c r="A16" s="8" t="s">
        <v>5</v>
      </c>
      <c r="B16" s="6"/>
      <c r="C16" s="13"/>
      <c r="D16" s="13"/>
      <c r="E16" s="22">
        <f>E17</f>
        <v>15589355</v>
      </c>
      <c r="F16" s="22">
        <f>F17</f>
        <v>-23977</v>
      </c>
      <c r="G16" s="22">
        <f>G17</f>
        <v>0</v>
      </c>
      <c r="H16" s="22">
        <f t="shared" si="2"/>
        <v>15565378</v>
      </c>
      <c r="I16" s="22">
        <f>I17</f>
        <v>0</v>
      </c>
      <c r="J16" s="22">
        <f>J17</f>
        <v>0</v>
      </c>
      <c r="K16" s="22">
        <f>K17</f>
        <v>0</v>
      </c>
      <c r="L16" s="22">
        <f>L17</f>
        <v>0</v>
      </c>
      <c r="M16" s="60">
        <f t="shared" si="1"/>
        <v>15565378</v>
      </c>
      <c r="N16" s="22">
        <f>N17</f>
        <v>-328795</v>
      </c>
      <c r="O16" s="60">
        <f t="shared" si="3"/>
        <v>15236583</v>
      </c>
      <c r="P16" s="22">
        <f>P17</f>
        <v>0</v>
      </c>
      <c r="Q16" s="22">
        <f>Q17</f>
        <v>0</v>
      </c>
      <c r="R16" s="60">
        <f t="shared" si="4"/>
        <v>15236583</v>
      </c>
      <c r="S16" s="22">
        <f>S17</f>
        <v>-3000</v>
      </c>
      <c r="T16" s="60">
        <f t="shared" si="5"/>
        <v>15233583</v>
      </c>
    </row>
    <row r="17" spans="1:20" x14ac:dyDescent="0.3">
      <c r="A17" s="9" t="s">
        <v>6</v>
      </c>
      <c r="B17" s="11">
        <v>20</v>
      </c>
      <c r="C17" s="11">
        <v>50</v>
      </c>
      <c r="D17" s="11"/>
      <c r="E17" s="23">
        <v>15589355</v>
      </c>
      <c r="F17" s="23">
        <v>-23977</v>
      </c>
      <c r="G17" s="23"/>
      <c r="H17" s="23">
        <f t="shared" si="2"/>
        <v>15565378</v>
      </c>
      <c r="I17" s="23"/>
      <c r="J17" s="23"/>
      <c r="K17" s="23"/>
      <c r="L17" s="23"/>
      <c r="M17" s="59">
        <f t="shared" si="1"/>
        <v>15565378</v>
      </c>
      <c r="N17" s="23">
        <v>-328795</v>
      </c>
      <c r="O17" s="59">
        <f t="shared" si="3"/>
        <v>15236583</v>
      </c>
      <c r="P17" s="23"/>
      <c r="Q17" s="23"/>
      <c r="R17" s="59">
        <f t="shared" si="4"/>
        <v>15236583</v>
      </c>
      <c r="S17" s="23">
        <v>-3000</v>
      </c>
      <c r="T17" s="59">
        <f t="shared" si="5"/>
        <v>15233583</v>
      </c>
    </row>
    <row r="18" spans="1:20" x14ac:dyDescent="0.3">
      <c r="A18" s="3"/>
      <c r="B18" s="11"/>
      <c r="C18" s="11"/>
      <c r="D18" s="11"/>
      <c r="E18" s="3"/>
      <c r="F18" s="3"/>
      <c r="G18" s="3"/>
      <c r="H18" s="3"/>
      <c r="I18" s="3"/>
      <c r="J18" s="3"/>
      <c r="K18" s="3"/>
      <c r="L18" s="3"/>
      <c r="M18" s="57">
        <f t="shared" si="1"/>
        <v>0</v>
      </c>
      <c r="N18" s="3"/>
      <c r="O18" s="57">
        <f t="shared" si="3"/>
        <v>0</v>
      </c>
      <c r="P18" s="3"/>
      <c r="Q18" s="3"/>
      <c r="R18" s="57">
        <f t="shared" si="4"/>
        <v>0</v>
      </c>
      <c r="S18" s="3"/>
      <c r="T18" s="57">
        <f t="shared" si="5"/>
        <v>0</v>
      </c>
    </row>
    <row r="19" spans="1:20" x14ac:dyDescent="0.3">
      <c r="A19" s="8" t="s">
        <v>7</v>
      </c>
      <c r="B19" s="15"/>
      <c r="C19" s="15"/>
      <c r="D19" s="15"/>
      <c r="E19" s="22">
        <f>E20+E21</f>
        <v>8982616</v>
      </c>
      <c r="F19" s="22">
        <f>F20+F21</f>
        <v>112450</v>
      </c>
      <c r="G19" s="22">
        <f>G20+G21</f>
        <v>0</v>
      </c>
      <c r="H19" s="22">
        <f t="shared" si="2"/>
        <v>9095066</v>
      </c>
      <c r="I19" s="22">
        <f>I20+I21</f>
        <v>0</v>
      </c>
      <c r="J19" s="22">
        <f>J20+J21</f>
        <v>0</v>
      </c>
      <c r="K19" s="22">
        <f>K20+K21</f>
        <v>0</v>
      </c>
      <c r="L19" s="22">
        <f>L20+L21</f>
        <v>0</v>
      </c>
      <c r="M19" s="60">
        <f t="shared" si="1"/>
        <v>9095066</v>
      </c>
      <c r="N19" s="22">
        <f>N20+N21</f>
        <v>58262</v>
      </c>
      <c r="O19" s="60">
        <f t="shared" si="3"/>
        <v>9153328</v>
      </c>
      <c r="P19" s="22">
        <f>P20+P21</f>
        <v>0</v>
      </c>
      <c r="Q19" s="22">
        <f>Q20+Q21</f>
        <v>265000</v>
      </c>
      <c r="R19" s="60">
        <f t="shared" si="4"/>
        <v>9418328</v>
      </c>
      <c r="S19" s="22">
        <f>S20+S21</f>
        <v>533673</v>
      </c>
      <c r="T19" s="60">
        <f t="shared" si="5"/>
        <v>9952001</v>
      </c>
    </row>
    <row r="20" spans="1:20" x14ac:dyDescent="0.3">
      <c r="A20" s="9" t="s">
        <v>8</v>
      </c>
      <c r="B20" s="11">
        <v>20</v>
      </c>
      <c r="C20" s="11">
        <v>55</v>
      </c>
      <c r="D20" s="11"/>
      <c r="E20" s="23">
        <v>1621259</v>
      </c>
      <c r="F20" s="23">
        <v>112450</v>
      </c>
      <c r="G20" s="23"/>
      <c r="H20" s="23">
        <f t="shared" si="2"/>
        <v>1733709</v>
      </c>
      <c r="I20" s="23"/>
      <c r="J20" s="23"/>
      <c r="K20" s="23"/>
      <c r="L20" s="23"/>
      <c r="M20" s="59">
        <f t="shared" si="1"/>
        <v>1733709</v>
      </c>
      <c r="N20" s="23">
        <v>58262</v>
      </c>
      <c r="O20" s="59">
        <f t="shared" si="3"/>
        <v>1791971</v>
      </c>
      <c r="P20" s="23"/>
      <c r="Q20" s="23"/>
      <c r="R20" s="59">
        <f t="shared" si="4"/>
        <v>1791971</v>
      </c>
      <c r="S20" s="23">
        <v>282000</v>
      </c>
      <c r="T20" s="59">
        <f t="shared" si="5"/>
        <v>2073971</v>
      </c>
    </row>
    <row r="21" spans="1:20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7361357</v>
      </c>
      <c r="F21" s="23"/>
      <c r="G21" s="23"/>
      <c r="H21" s="23">
        <f t="shared" si="2"/>
        <v>7361357</v>
      </c>
      <c r="I21" s="23"/>
      <c r="J21" s="23"/>
      <c r="K21" s="23"/>
      <c r="L21" s="23"/>
      <c r="M21" s="59">
        <f t="shared" si="1"/>
        <v>7361357</v>
      </c>
      <c r="N21" s="23"/>
      <c r="O21" s="59">
        <f t="shared" si="3"/>
        <v>7361357</v>
      </c>
      <c r="P21" s="23"/>
      <c r="Q21" s="23">
        <v>265000</v>
      </c>
      <c r="R21" s="59">
        <f t="shared" si="4"/>
        <v>7626357</v>
      </c>
      <c r="S21" s="23">
        <v>251673</v>
      </c>
      <c r="T21" s="59">
        <f t="shared" si="5"/>
        <v>7878030</v>
      </c>
    </row>
    <row r="22" spans="1:20" x14ac:dyDescent="0.3">
      <c r="A22" s="9"/>
      <c r="B22" s="10"/>
      <c r="C22" s="10"/>
      <c r="D22" s="11"/>
      <c r="E22" s="3"/>
      <c r="F22" s="3"/>
      <c r="G22" s="3"/>
      <c r="H22" s="3"/>
      <c r="I22" s="3"/>
      <c r="J22" s="3"/>
      <c r="K22" s="3"/>
      <c r="L22" s="3"/>
      <c r="M22" s="57">
        <f t="shared" si="1"/>
        <v>0</v>
      </c>
      <c r="N22" s="3"/>
      <c r="O22" s="57">
        <f t="shared" si="3"/>
        <v>0</v>
      </c>
      <c r="P22" s="3"/>
      <c r="Q22" s="3"/>
      <c r="R22" s="57">
        <f t="shared" si="4"/>
        <v>0</v>
      </c>
      <c r="S22" s="3"/>
      <c r="T22" s="57">
        <f t="shared" si="5"/>
        <v>0</v>
      </c>
    </row>
    <row r="23" spans="1:20" x14ac:dyDescent="0.3">
      <c r="A23" s="16" t="s">
        <v>9</v>
      </c>
      <c r="B23" s="17"/>
      <c r="C23" s="17"/>
      <c r="D23" s="15"/>
      <c r="E23" s="22">
        <f>E24+E25</f>
        <v>1639315</v>
      </c>
      <c r="F23" s="22">
        <f>F24+F25</f>
        <v>0</v>
      </c>
      <c r="G23" s="22">
        <f>G24+G25</f>
        <v>0</v>
      </c>
      <c r="H23" s="22">
        <f t="shared" si="2"/>
        <v>1639315</v>
      </c>
      <c r="I23" s="22">
        <f>I24+I25</f>
        <v>0</v>
      </c>
      <c r="J23" s="22">
        <f>J24+J25</f>
        <v>0</v>
      </c>
      <c r="K23" s="22">
        <f>K24+K25</f>
        <v>0</v>
      </c>
      <c r="L23" s="22">
        <f>L24+L25</f>
        <v>0</v>
      </c>
      <c r="M23" s="60">
        <f t="shared" si="1"/>
        <v>1639315</v>
      </c>
      <c r="N23" s="22">
        <f>N24+N25</f>
        <v>0</v>
      </c>
      <c r="O23" s="60">
        <f t="shared" si="3"/>
        <v>1639315</v>
      </c>
      <c r="P23" s="22">
        <f>P24+P25</f>
        <v>0</v>
      </c>
      <c r="Q23" s="22">
        <f>Q24+Q25</f>
        <v>0</v>
      </c>
      <c r="R23" s="60">
        <f t="shared" si="4"/>
        <v>1639315</v>
      </c>
      <c r="S23" s="22">
        <f>S24+S25</f>
        <v>0</v>
      </c>
      <c r="T23" s="60">
        <f t="shared" si="5"/>
        <v>1639315</v>
      </c>
    </row>
    <row r="24" spans="1:20" x14ac:dyDescent="0.3">
      <c r="A24" s="12" t="s">
        <v>10</v>
      </c>
      <c r="B24" s="11">
        <v>10</v>
      </c>
      <c r="C24" s="11">
        <v>601</v>
      </c>
      <c r="D24" s="11"/>
      <c r="E24" s="23">
        <v>167044</v>
      </c>
      <c r="F24" s="23"/>
      <c r="G24" s="23"/>
      <c r="H24" s="23">
        <f t="shared" si="2"/>
        <v>167044</v>
      </c>
      <c r="I24" s="23"/>
      <c r="J24" s="23"/>
      <c r="K24" s="23"/>
      <c r="L24" s="23"/>
      <c r="M24" s="59">
        <f t="shared" si="1"/>
        <v>167044</v>
      </c>
      <c r="N24" s="23"/>
      <c r="O24" s="59">
        <f t="shared" si="3"/>
        <v>167044</v>
      </c>
      <c r="P24" s="23"/>
      <c r="Q24" s="23"/>
      <c r="R24" s="59">
        <f t="shared" si="4"/>
        <v>167044</v>
      </c>
      <c r="S24" s="23"/>
      <c r="T24" s="59">
        <f t="shared" si="5"/>
        <v>167044</v>
      </c>
    </row>
    <row r="25" spans="1:20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1472271</v>
      </c>
      <c r="F25" s="23"/>
      <c r="G25" s="23"/>
      <c r="H25" s="23">
        <f t="shared" si="2"/>
        <v>1472271</v>
      </c>
      <c r="I25" s="23"/>
      <c r="J25" s="23"/>
      <c r="K25" s="23"/>
      <c r="L25" s="23"/>
      <c r="M25" s="59">
        <f t="shared" si="1"/>
        <v>1472271</v>
      </c>
      <c r="N25" s="23"/>
      <c r="O25" s="59">
        <f t="shared" si="3"/>
        <v>1472271</v>
      </c>
      <c r="P25" s="23"/>
      <c r="Q25" s="23"/>
      <c r="R25" s="59">
        <f t="shared" si="4"/>
        <v>1472271</v>
      </c>
      <c r="S25" s="23"/>
      <c r="T25" s="59">
        <f t="shared" si="5"/>
        <v>1472271</v>
      </c>
    </row>
    <row r="26" spans="1:20" x14ac:dyDescent="0.3">
      <c r="A26" s="3"/>
      <c r="B26" s="2"/>
      <c r="C26" s="2"/>
      <c r="D26" s="3"/>
      <c r="E26" s="3"/>
      <c r="F26" s="3"/>
      <c r="G26" s="3"/>
      <c r="H26" s="3"/>
      <c r="I26" s="3"/>
      <c r="J26" s="3"/>
      <c r="K26" s="3"/>
      <c r="L26" s="3"/>
      <c r="M26" s="57">
        <f t="shared" si="1"/>
        <v>0</v>
      </c>
      <c r="N26" s="3"/>
      <c r="O26" s="57">
        <f t="shared" si="3"/>
        <v>0</v>
      </c>
      <c r="P26" s="3"/>
      <c r="Q26" s="3"/>
      <c r="R26" s="57">
        <f t="shared" si="4"/>
        <v>0</v>
      </c>
      <c r="S26" s="3"/>
      <c r="T26" s="59">
        <f t="shared" si="5"/>
        <v>0</v>
      </c>
    </row>
    <row r="27" spans="1:20" x14ac:dyDescent="0.3">
      <c r="A27" s="62" t="s">
        <v>11</v>
      </c>
      <c r="B27" s="2"/>
      <c r="C27" s="2"/>
      <c r="D27" s="3"/>
      <c r="E27" s="3"/>
      <c r="F27" s="3"/>
      <c r="G27" s="3"/>
      <c r="H27" s="3"/>
      <c r="I27" s="3"/>
      <c r="J27" s="3"/>
      <c r="K27" s="3"/>
      <c r="L27" s="3"/>
      <c r="M27" s="57"/>
      <c r="N27" s="3"/>
      <c r="O27" s="57"/>
      <c r="P27" s="3"/>
      <c r="Q27" s="3"/>
      <c r="R27" s="57"/>
      <c r="S27" s="60">
        <f>S28</f>
        <v>19279</v>
      </c>
      <c r="T27" s="60">
        <f t="shared" si="5"/>
        <v>19279</v>
      </c>
    </row>
    <row r="28" spans="1:20" x14ac:dyDescent="0.3">
      <c r="A28" s="9" t="s">
        <v>28</v>
      </c>
      <c r="B28" s="2">
        <v>20</v>
      </c>
      <c r="C28" s="2">
        <v>15</v>
      </c>
      <c r="D28" s="2" t="s">
        <v>12</v>
      </c>
      <c r="E28" s="3"/>
      <c r="F28" s="3"/>
      <c r="G28" s="3"/>
      <c r="H28" s="3"/>
      <c r="I28" s="3"/>
      <c r="J28" s="3"/>
      <c r="K28" s="3"/>
      <c r="L28" s="3"/>
      <c r="M28" s="57"/>
      <c r="N28" s="3"/>
      <c r="O28" s="57"/>
      <c r="P28" s="3"/>
      <c r="Q28" s="3"/>
      <c r="R28" s="57"/>
      <c r="S28" s="59">
        <v>19279</v>
      </c>
      <c r="T28" s="59">
        <f t="shared" si="5"/>
        <v>19279</v>
      </c>
    </row>
    <row r="29" spans="1:20" x14ac:dyDescent="0.3">
      <c r="A29" s="3"/>
      <c r="B29" s="2"/>
      <c r="C29" s="2"/>
      <c r="D29" s="3"/>
      <c r="E29" s="3"/>
      <c r="F29" s="3"/>
      <c r="G29" s="3"/>
      <c r="H29" s="3"/>
      <c r="I29" s="3"/>
      <c r="J29" s="3"/>
      <c r="K29" s="3"/>
      <c r="L29" s="3"/>
      <c r="M29" s="57"/>
      <c r="N29" s="3"/>
      <c r="O29" s="57"/>
      <c r="P29" s="3"/>
      <c r="Q29" s="3"/>
      <c r="R29" s="57"/>
      <c r="S29" s="3"/>
      <c r="T29" s="57"/>
    </row>
    <row r="30" spans="1:20" x14ac:dyDescent="0.3">
      <c r="A30" s="8" t="s">
        <v>20</v>
      </c>
      <c r="B30" s="6"/>
      <c r="C30" s="6"/>
      <c r="D30" s="7"/>
      <c r="E30" s="22">
        <f>E31+E32+E33</f>
        <v>239978</v>
      </c>
      <c r="F30" s="22">
        <f>F31+F32+F33</f>
        <v>0</v>
      </c>
      <c r="G30" s="22">
        <f>G31+G32+G33</f>
        <v>0</v>
      </c>
      <c r="H30" s="22">
        <f t="shared" si="2"/>
        <v>239978</v>
      </c>
      <c r="I30" s="22">
        <f>I31+I32+I33</f>
        <v>0</v>
      </c>
      <c r="J30" s="22">
        <f>J31+J32+J33</f>
        <v>0</v>
      </c>
      <c r="K30" s="22">
        <f>K31+K32+K33</f>
        <v>0</v>
      </c>
      <c r="L30" s="22">
        <f>L31+L32+L33</f>
        <v>0</v>
      </c>
      <c r="M30" s="60">
        <f t="shared" si="1"/>
        <v>239978</v>
      </c>
      <c r="N30" s="22">
        <f>N31+N32+N33</f>
        <v>0</v>
      </c>
      <c r="O30" s="60">
        <f t="shared" si="3"/>
        <v>239978</v>
      </c>
      <c r="P30" s="22">
        <f>P31+P32+P33</f>
        <v>0</v>
      </c>
      <c r="Q30" s="22">
        <f>Q31+Q32+Q33</f>
        <v>0</v>
      </c>
      <c r="R30" s="60">
        <f t="shared" si="4"/>
        <v>239978</v>
      </c>
      <c r="S30" s="22">
        <f>S31+S32+S33</f>
        <v>0</v>
      </c>
      <c r="T30" s="60">
        <f t="shared" si="5"/>
        <v>239978</v>
      </c>
    </row>
    <row r="31" spans="1:20" x14ac:dyDescent="0.3">
      <c r="A31" s="9" t="s">
        <v>5</v>
      </c>
      <c r="B31" s="11">
        <v>44</v>
      </c>
      <c r="C31" s="11">
        <v>50</v>
      </c>
      <c r="D31" s="11"/>
      <c r="E31" s="23">
        <v>142678</v>
      </c>
      <c r="F31" s="23"/>
      <c r="G31" s="23"/>
      <c r="H31" s="23">
        <f t="shared" si="2"/>
        <v>142678</v>
      </c>
      <c r="I31" s="23"/>
      <c r="J31" s="23"/>
      <c r="K31" s="23"/>
      <c r="L31" s="23"/>
      <c r="M31" s="59">
        <f t="shared" si="1"/>
        <v>142678</v>
      </c>
      <c r="N31" s="23"/>
      <c r="O31" s="59">
        <f t="shared" si="3"/>
        <v>142678</v>
      </c>
      <c r="P31" s="23"/>
      <c r="Q31" s="23"/>
      <c r="R31" s="59">
        <f t="shared" si="4"/>
        <v>142678</v>
      </c>
      <c r="S31" s="23"/>
      <c r="T31" s="59">
        <f t="shared" si="5"/>
        <v>142678</v>
      </c>
    </row>
    <row r="32" spans="1:20" x14ac:dyDescent="0.3">
      <c r="A32" s="9" t="s">
        <v>8</v>
      </c>
      <c r="B32" s="11">
        <v>44</v>
      </c>
      <c r="C32" s="11">
        <v>55</v>
      </c>
      <c r="D32" s="11"/>
      <c r="E32" s="23">
        <v>88300</v>
      </c>
      <c r="F32" s="23"/>
      <c r="G32" s="23"/>
      <c r="H32" s="23">
        <f t="shared" si="2"/>
        <v>88300</v>
      </c>
      <c r="I32" s="23"/>
      <c r="J32" s="23"/>
      <c r="K32" s="23"/>
      <c r="L32" s="23"/>
      <c r="M32" s="59">
        <f t="shared" si="1"/>
        <v>88300</v>
      </c>
      <c r="N32" s="23"/>
      <c r="O32" s="59">
        <f t="shared" si="3"/>
        <v>88300</v>
      </c>
      <c r="P32" s="23"/>
      <c r="Q32" s="23"/>
      <c r="R32" s="59">
        <f t="shared" si="4"/>
        <v>88300</v>
      </c>
      <c r="S32" s="23"/>
      <c r="T32" s="59">
        <f t="shared" si="5"/>
        <v>88300</v>
      </c>
    </row>
    <row r="33" spans="1:20" x14ac:dyDescent="0.3">
      <c r="A33" s="9" t="s">
        <v>9</v>
      </c>
      <c r="B33" s="11">
        <v>44</v>
      </c>
      <c r="C33" s="11">
        <v>601</v>
      </c>
      <c r="D33" s="11"/>
      <c r="E33" s="23">
        <v>9000</v>
      </c>
      <c r="F33" s="23"/>
      <c r="G33" s="23"/>
      <c r="H33" s="23">
        <f t="shared" si="2"/>
        <v>9000</v>
      </c>
      <c r="I33" s="23"/>
      <c r="J33" s="23"/>
      <c r="K33" s="23"/>
      <c r="L33" s="23"/>
      <c r="M33" s="59">
        <f t="shared" si="1"/>
        <v>9000</v>
      </c>
      <c r="N33" s="23"/>
      <c r="O33" s="59">
        <f t="shared" si="3"/>
        <v>9000</v>
      </c>
      <c r="P33" s="23"/>
      <c r="Q33" s="23"/>
      <c r="R33" s="59">
        <f t="shared" si="4"/>
        <v>9000</v>
      </c>
      <c r="S33" s="23"/>
      <c r="T33" s="59">
        <f t="shared" si="5"/>
        <v>9000</v>
      </c>
    </row>
    <row r="34" spans="1:20" x14ac:dyDescent="0.3">
      <c r="A34" s="9"/>
      <c r="B34" s="11"/>
      <c r="C34" s="11"/>
      <c r="D34" s="11"/>
      <c r="E34" s="23"/>
      <c r="F34" s="23"/>
      <c r="G34" s="23"/>
      <c r="H34" s="23"/>
      <c r="I34" s="23"/>
      <c r="J34" s="23"/>
      <c r="K34" s="23"/>
      <c r="L34" s="23"/>
      <c r="M34" s="59">
        <f t="shared" si="1"/>
        <v>0</v>
      </c>
      <c r="N34" s="23"/>
      <c r="O34" s="59">
        <f t="shared" si="3"/>
        <v>0</v>
      </c>
      <c r="P34" s="23"/>
      <c r="Q34" s="23"/>
      <c r="R34" s="59">
        <f t="shared" si="4"/>
        <v>0</v>
      </c>
      <c r="S34" s="23"/>
      <c r="T34" s="59">
        <f t="shared" si="5"/>
        <v>0</v>
      </c>
    </row>
    <row r="35" spans="1:20" x14ac:dyDescent="0.3">
      <c r="A35" s="16" t="s">
        <v>37</v>
      </c>
      <c r="E35" s="23"/>
      <c r="F35" s="23"/>
      <c r="G35" s="24">
        <f>G36</f>
        <v>350000</v>
      </c>
      <c r="H35" s="24">
        <f>E35+F35+G35</f>
        <v>350000</v>
      </c>
      <c r="I35" s="24">
        <f>I36+I37</f>
        <v>0</v>
      </c>
      <c r="J35" s="24">
        <f>J36+J37</f>
        <v>350000</v>
      </c>
      <c r="K35" s="24">
        <f>K36+K37</f>
        <v>0</v>
      </c>
      <c r="L35" s="24">
        <f t="shared" ref="L35" si="7">L36+L37</f>
        <v>0</v>
      </c>
      <c r="M35" s="58">
        <f t="shared" si="1"/>
        <v>700000</v>
      </c>
      <c r="N35" s="24">
        <f>N36+N37</f>
        <v>0</v>
      </c>
      <c r="O35" s="58">
        <f t="shared" si="3"/>
        <v>700000</v>
      </c>
      <c r="P35" s="24">
        <f>P36+P37</f>
        <v>0</v>
      </c>
      <c r="Q35" s="24">
        <f>Q36+Q37</f>
        <v>0</v>
      </c>
      <c r="R35" s="58">
        <f t="shared" si="4"/>
        <v>700000</v>
      </c>
      <c r="S35" s="24">
        <f>S36+S37</f>
        <v>0</v>
      </c>
      <c r="T35" s="58">
        <f t="shared" si="5"/>
        <v>700000</v>
      </c>
    </row>
    <row r="36" spans="1:20" hidden="1" x14ac:dyDescent="0.3">
      <c r="A36" s="16"/>
      <c r="B36" s="11">
        <v>20</v>
      </c>
      <c r="C36" s="11">
        <v>55</v>
      </c>
      <c r="D36" s="11" t="s">
        <v>38</v>
      </c>
      <c r="E36" s="23"/>
      <c r="F36" s="23"/>
      <c r="G36" s="23">
        <v>350000</v>
      </c>
      <c r="H36" s="23">
        <f t="shared" ref="H36:H37" si="8">E36+F36+G36</f>
        <v>350000</v>
      </c>
      <c r="I36" s="24"/>
      <c r="J36" s="24"/>
      <c r="K36" s="24"/>
      <c r="L36" s="24"/>
      <c r="M36" s="59">
        <f t="shared" si="1"/>
        <v>350000</v>
      </c>
      <c r="N36" s="24"/>
      <c r="O36" s="59">
        <f t="shared" si="3"/>
        <v>350000</v>
      </c>
      <c r="P36" s="24"/>
      <c r="Q36" s="24"/>
      <c r="R36" s="59">
        <f t="shared" si="4"/>
        <v>350000</v>
      </c>
      <c r="S36" s="24"/>
      <c r="T36" s="59">
        <f t="shared" si="5"/>
        <v>350000</v>
      </c>
    </row>
    <row r="37" spans="1:20" hidden="1" x14ac:dyDescent="0.3">
      <c r="A37" s="16"/>
      <c r="B37" s="11">
        <v>20</v>
      </c>
      <c r="C37" s="11">
        <v>55</v>
      </c>
      <c r="D37" s="11" t="s">
        <v>46</v>
      </c>
      <c r="E37" s="23"/>
      <c r="F37" s="23"/>
      <c r="G37" s="24"/>
      <c r="H37" s="23">
        <f t="shared" si="8"/>
        <v>0</v>
      </c>
      <c r="I37" s="24"/>
      <c r="J37" s="59">
        <v>350000</v>
      </c>
      <c r="K37" s="24"/>
      <c r="L37" s="24"/>
      <c r="M37" s="59">
        <f t="shared" si="1"/>
        <v>350000</v>
      </c>
      <c r="N37" s="24"/>
      <c r="O37" s="59">
        <f t="shared" si="3"/>
        <v>350000</v>
      </c>
      <c r="P37" s="24"/>
      <c r="Q37" s="24"/>
      <c r="R37" s="59">
        <f t="shared" si="4"/>
        <v>350000</v>
      </c>
      <c r="S37" s="24"/>
      <c r="T37" s="59">
        <f t="shared" si="5"/>
        <v>350000</v>
      </c>
    </row>
    <row r="38" spans="1:20" x14ac:dyDescent="0.3">
      <c r="A38" s="16"/>
      <c r="B38" s="11"/>
      <c r="C38" s="11"/>
      <c r="D38" s="11"/>
      <c r="E38" s="23"/>
      <c r="F38" s="23"/>
      <c r="G38" s="24"/>
      <c r="H38" s="24"/>
      <c r="I38" s="24"/>
      <c r="J38" s="24"/>
      <c r="K38" s="24"/>
      <c r="L38" s="24"/>
      <c r="M38" s="58">
        <f t="shared" si="1"/>
        <v>0</v>
      </c>
      <c r="N38" s="24"/>
      <c r="O38" s="58">
        <f t="shared" si="3"/>
        <v>0</v>
      </c>
      <c r="P38" s="24"/>
      <c r="Q38" s="24"/>
      <c r="R38" s="58">
        <f t="shared" si="4"/>
        <v>0</v>
      </c>
      <c r="S38" s="24"/>
      <c r="T38" s="58">
        <f t="shared" si="5"/>
        <v>0</v>
      </c>
    </row>
    <row r="39" spans="1:20" x14ac:dyDescent="0.3">
      <c r="A39" s="8" t="s">
        <v>42</v>
      </c>
      <c r="B39" s="11"/>
      <c r="C39" s="11"/>
      <c r="D39" s="11"/>
      <c r="E39" s="23"/>
      <c r="F39" s="23"/>
      <c r="G39" s="24"/>
      <c r="H39" s="24"/>
      <c r="I39" s="24">
        <f>I41+I42+I43+I45+I46+I44</f>
        <v>192000</v>
      </c>
      <c r="J39" s="24">
        <f>J41+J42+J43+J45+J46+J44</f>
        <v>0</v>
      </c>
      <c r="K39" s="24">
        <f t="shared" ref="K39" si="9">K41+K42+K43+K45+K46+K44</f>
        <v>0</v>
      </c>
      <c r="L39" s="24">
        <f>L41+L42+L43+L45+L46+L44</f>
        <v>2114408</v>
      </c>
      <c r="M39" s="24">
        <f>H39+L39+K39+I39+J39</f>
        <v>2306408</v>
      </c>
      <c r="N39" s="24">
        <f>N41+N42+N43+N45+N46+N44</f>
        <v>0</v>
      </c>
      <c r="O39" s="24">
        <f>M39+N39</f>
        <v>2306408</v>
      </c>
      <c r="P39" s="24">
        <f>P41+P42+P43+P45+P46+P44</f>
        <v>0</v>
      </c>
      <c r="Q39" s="24">
        <f>Q41+Q42+Q43+Q45+Q46+Q44</f>
        <v>0</v>
      </c>
      <c r="R39" s="24">
        <f>O39+P39+Q39</f>
        <v>2306408</v>
      </c>
      <c r="S39" s="24">
        <f>S40+S43</f>
        <v>-18486</v>
      </c>
      <c r="T39" s="24">
        <f>R39+S39</f>
        <v>2287922</v>
      </c>
    </row>
    <row r="40" spans="1:20" x14ac:dyDescent="0.3">
      <c r="A40" s="8"/>
      <c r="B40" s="10">
        <v>20</v>
      </c>
      <c r="C40" s="10">
        <v>50</v>
      </c>
      <c r="D40" s="11" t="s">
        <v>49</v>
      </c>
      <c r="E40" s="23"/>
      <c r="F40" s="23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59">
        <v>16530</v>
      </c>
      <c r="T40" s="59">
        <f t="shared" si="5"/>
        <v>16530</v>
      </c>
    </row>
    <row r="41" spans="1:20" hidden="1" x14ac:dyDescent="0.3">
      <c r="A41" s="8"/>
      <c r="B41" s="10">
        <v>20</v>
      </c>
      <c r="C41" s="10">
        <v>55</v>
      </c>
      <c r="D41" s="11" t="s">
        <v>49</v>
      </c>
      <c r="E41" s="23"/>
      <c r="F41" s="23"/>
      <c r="G41" s="24"/>
      <c r="H41" s="24"/>
      <c r="I41" s="24"/>
      <c r="J41" s="24"/>
      <c r="K41" s="24"/>
      <c r="L41" s="59">
        <v>1074408</v>
      </c>
      <c r="M41" s="59">
        <f>H41+L41+K41+I41+J41</f>
        <v>1074408</v>
      </c>
      <c r="N41" s="24"/>
      <c r="O41" s="59">
        <f t="shared" si="3"/>
        <v>1074408</v>
      </c>
      <c r="P41" s="23">
        <v>-110271</v>
      </c>
      <c r="Q41" s="24"/>
      <c r="R41" s="59">
        <f t="shared" si="4"/>
        <v>964137</v>
      </c>
      <c r="S41" s="24"/>
      <c r="T41" s="59">
        <f t="shared" si="5"/>
        <v>964137</v>
      </c>
    </row>
    <row r="42" spans="1:20" hidden="1" x14ac:dyDescent="0.3">
      <c r="A42" s="8"/>
      <c r="B42" s="10">
        <v>20</v>
      </c>
      <c r="C42" s="10">
        <v>15</v>
      </c>
      <c r="D42" s="11" t="s">
        <v>50</v>
      </c>
      <c r="E42" s="23"/>
      <c r="F42" s="23"/>
      <c r="G42" s="24"/>
      <c r="H42" s="24"/>
      <c r="I42" s="24"/>
      <c r="J42" s="24"/>
      <c r="K42" s="24"/>
      <c r="L42" s="59">
        <v>60000</v>
      </c>
      <c r="M42" s="59">
        <f>H42+L42+K42+I42+J42</f>
        <v>60000</v>
      </c>
      <c r="N42" s="24"/>
      <c r="O42" s="59">
        <f t="shared" si="3"/>
        <v>60000</v>
      </c>
      <c r="P42" s="23">
        <v>37200</v>
      </c>
      <c r="Q42" s="24"/>
      <c r="R42" s="59">
        <f t="shared" si="4"/>
        <v>97200</v>
      </c>
      <c r="S42" s="24"/>
      <c r="T42" s="59">
        <f t="shared" si="5"/>
        <v>97200</v>
      </c>
    </row>
    <row r="43" spans="1:20" x14ac:dyDescent="0.3">
      <c r="A43" s="8"/>
      <c r="B43" s="10">
        <v>20</v>
      </c>
      <c r="C43" s="10">
        <v>15</v>
      </c>
      <c r="D43" s="11" t="s">
        <v>44</v>
      </c>
      <c r="E43" s="23"/>
      <c r="F43" s="23"/>
      <c r="G43" s="24"/>
      <c r="H43" s="24"/>
      <c r="I43" s="59">
        <v>40000</v>
      </c>
      <c r="J43" s="24"/>
      <c r="K43" s="24"/>
      <c r="L43" s="59">
        <v>645000</v>
      </c>
      <c r="M43" s="59">
        <f>H43+L43+K43+I43+J43</f>
        <v>685000</v>
      </c>
      <c r="N43" s="24"/>
      <c r="O43" s="59">
        <f t="shared" si="3"/>
        <v>685000</v>
      </c>
      <c r="P43" s="23">
        <v>73071</v>
      </c>
      <c r="Q43" s="24"/>
      <c r="R43" s="59">
        <f t="shared" si="4"/>
        <v>758071</v>
      </c>
      <c r="S43" s="59">
        <v>-35016</v>
      </c>
      <c r="T43" s="59">
        <f t="shared" si="5"/>
        <v>723055</v>
      </c>
    </row>
    <row r="44" spans="1:20" hidden="1" x14ac:dyDescent="0.3">
      <c r="A44" s="8"/>
      <c r="B44" s="10">
        <v>20</v>
      </c>
      <c r="C44" s="10">
        <v>15</v>
      </c>
      <c r="D44" s="11" t="s">
        <v>51</v>
      </c>
      <c r="E44" s="23"/>
      <c r="F44" s="23"/>
      <c r="G44" s="24"/>
      <c r="H44" s="24"/>
      <c r="I44" s="59"/>
      <c r="J44" s="24"/>
      <c r="K44" s="24"/>
      <c r="L44" s="59">
        <v>135000</v>
      </c>
      <c r="M44" s="59">
        <f t="shared" ref="M44:M45" si="10">H44+L44+K44+I44+J44</f>
        <v>135000</v>
      </c>
      <c r="N44" s="24"/>
      <c r="O44" s="59">
        <f t="shared" si="3"/>
        <v>135000</v>
      </c>
      <c r="P44" s="24"/>
      <c r="Q44" s="24"/>
      <c r="R44" s="59">
        <f t="shared" si="4"/>
        <v>135000</v>
      </c>
      <c r="S44" s="24"/>
      <c r="T44" s="59">
        <f t="shared" si="5"/>
        <v>135000</v>
      </c>
    </row>
    <row r="45" spans="1:20" hidden="1" x14ac:dyDescent="0.3">
      <c r="A45" s="8"/>
      <c r="B45" s="10">
        <v>20</v>
      </c>
      <c r="C45" s="10">
        <v>15</v>
      </c>
      <c r="D45" s="11" t="s">
        <v>45</v>
      </c>
      <c r="E45" s="23"/>
      <c r="F45" s="23"/>
      <c r="G45" s="24"/>
      <c r="H45" s="24"/>
      <c r="I45" s="59">
        <v>120000</v>
      </c>
      <c r="J45" s="24"/>
      <c r="K45" s="24"/>
      <c r="L45" s="59">
        <v>200000</v>
      </c>
      <c r="M45" s="59">
        <f t="shared" si="10"/>
        <v>320000</v>
      </c>
      <c r="N45" s="24"/>
      <c r="O45" s="59">
        <f t="shared" si="3"/>
        <v>320000</v>
      </c>
      <c r="P45" s="24"/>
      <c r="Q45" s="24"/>
      <c r="R45" s="59">
        <f t="shared" si="4"/>
        <v>320000</v>
      </c>
      <c r="S45" s="24"/>
      <c r="T45" s="59">
        <f t="shared" si="5"/>
        <v>320000</v>
      </c>
    </row>
    <row r="46" spans="1:20" x14ac:dyDescent="0.3">
      <c r="A46" s="12" t="s">
        <v>43</v>
      </c>
      <c r="B46" s="11"/>
      <c r="C46" s="11"/>
      <c r="D46" s="11"/>
      <c r="E46" s="23"/>
      <c r="F46" s="23"/>
      <c r="G46" s="24"/>
      <c r="H46" s="24"/>
      <c r="I46" s="59">
        <f>I47+I48</f>
        <v>32000</v>
      </c>
      <c r="J46" s="24"/>
      <c r="K46" s="24"/>
      <c r="L46" s="24"/>
      <c r="M46" s="59">
        <f>H46+L46+K46+I46+J46</f>
        <v>32000</v>
      </c>
      <c r="N46" s="24"/>
      <c r="O46" s="59">
        <f t="shared" si="3"/>
        <v>32000</v>
      </c>
      <c r="P46" s="24"/>
      <c r="Q46" s="24"/>
      <c r="R46" s="59">
        <f t="shared" si="4"/>
        <v>32000</v>
      </c>
      <c r="S46" s="24"/>
      <c r="T46" s="59">
        <f>R46+S46</f>
        <v>32000</v>
      </c>
    </row>
    <row r="47" spans="1:20" hidden="1" x14ac:dyDescent="0.3">
      <c r="A47" s="12"/>
      <c r="B47" s="10">
        <v>10</v>
      </c>
      <c r="C47" s="10">
        <v>601002</v>
      </c>
      <c r="D47" s="11" t="s">
        <v>44</v>
      </c>
      <c r="E47" s="23"/>
      <c r="F47" s="23"/>
      <c r="G47" s="24"/>
      <c r="H47" s="24"/>
      <c r="I47" s="59">
        <v>8000</v>
      </c>
      <c r="J47" s="24"/>
      <c r="K47" s="24"/>
      <c r="L47" s="24"/>
      <c r="M47" s="59">
        <f>H47+L47+K47+I47+J47</f>
        <v>8000</v>
      </c>
      <c r="N47" s="24"/>
      <c r="O47" s="59">
        <f t="shared" si="3"/>
        <v>8000</v>
      </c>
      <c r="P47" s="24"/>
      <c r="Q47" s="24"/>
      <c r="R47" s="59">
        <f t="shared" si="4"/>
        <v>8000</v>
      </c>
      <c r="S47" s="24"/>
      <c r="T47" s="59">
        <f t="shared" si="5"/>
        <v>8000</v>
      </c>
    </row>
    <row r="48" spans="1:20" hidden="1" x14ac:dyDescent="0.3">
      <c r="A48" s="12"/>
      <c r="B48" s="10">
        <v>10</v>
      </c>
      <c r="C48" s="10">
        <v>601002</v>
      </c>
      <c r="D48" s="11" t="s">
        <v>45</v>
      </c>
      <c r="E48" s="23"/>
      <c r="F48" s="23"/>
      <c r="G48" s="24"/>
      <c r="H48" s="24"/>
      <c r="I48" s="59">
        <v>24000</v>
      </c>
      <c r="J48" s="24"/>
      <c r="K48" s="24"/>
      <c r="L48" s="24"/>
      <c r="M48" s="59">
        <f>H48+L48+K48+I48+J48</f>
        <v>24000</v>
      </c>
      <c r="N48" s="24"/>
      <c r="O48" s="59">
        <f t="shared" si="3"/>
        <v>24000</v>
      </c>
      <c r="P48" s="24"/>
      <c r="Q48" s="24"/>
      <c r="R48" s="59">
        <f t="shared" si="4"/>
        <v>24000</v>
      </c>
      <c r="S48" s="24"/>
      <c r="T48" s="59">
        <f t="shared" si="5"/>
        <v>24000</v>
      </c>
    </row>
    <row r="49" spans="1:20" x14ac:dyDescent="0.3">
      <c r="A49" s="16"/>
      <c r="B49" s="11"/>
      <c r="C49" s="11"/>
      <c r="D49" s="11"/>
      <c r="E49" s="23"/>
      <c r="F49" s="23"/>
      <c r="G49" s="24"/>
      <c r="H49" s="24"/>
      <c r="I49" s="24"/>
      <c r="J49" s="24"/>
      <c r="K49" s="24"/>
      <c r="L49" s="24"/>
      <c r="M49" s="58"/>
      <c r="N49" s="24"/>
      <c r="O49" s="58">
        <f t="shared" si="3"/>
        <v>0</v>
      </c>
      <c r="P49" s="24"/>
      <c r="Q49" s="24"/>
      <c r="R49" s="58">
        <f t="shared" si="4"/>
        <v>0</v>
      </c>
      <c r="S49" s="24"/>
      <c r="T49" s="58">
        <f t="shared" si="5"/>
        <v>0</v>
      </c>
    </row>
    <row r="50" spans="1:20" x14ac:dyDescent="0.3">
      <c r="A50" s="8" t="s">
        <v>21</v>
      </c>
      <c r="B50" s="17">
        <v>60</v>
      </c>
      <c r="C50" s="17">
        <v>61</v>
      </c>
      <c r="D50" s="18"/>
      <c r="E50" s="22">
        <v>31100</v>
      </c>
      <c r="F50" s="22"/>
      <c r="G50" s="22"/>
      <c r="H50" s="22">
        <f t="shared" si="2"/>
        <v>31100</v>
      </c>
      <c r="I50" s="22"/>
      <c r="J50" s="22"/>
      <c r="K50" s="22"/>
      <c r="L50" s="22"/>
      <c r="M50" s="60">
        <f t="shared" ref="M50:M81" si="11">H50+L50+K50+I50+J50</f>
        <v>31100</v>
      </c>
      <c r="N50" s="22"/>
      <c r="O50" s="60">
        <f t="shared" si="3"/>
        <v>31100</v>
      </c>
      <c r="P50" s="22"/>
      <c r="Q50" s="22"/>
      <c r="R50" s="60">
        <f t="shared" si="4"/>
        <v>31100</v>
      </c>
      <c r="S50" s="22"/>
      <c r="T50" s="60">
        <f t="shared" si="5"/>
        <v>31100</v>
      </c>
    </row>
    <row r="51" spans="1:20" x14ac:dyDescent="0.3">
      <c r="A51" s="3"/>
      <c r="B51" s="2"/>
      <c r="C51" s="2"/>
      <c r="D51" s="3"/>
      <c r="E51" s="3"/>
      <c r="F51" s="3"/>
      <c r="G51" s="3"/>
      <c r="H51" s="3"/>
      <c r="I51" s="3"/>
      <c r="J51" s="3"/>
      <c r="K51" s="3"/>
      <c r="L51" s="3"/>
      <c r="M51" s="57">
        <f t="shared" si="11"/>
        <v>0</v>
      </c>
      <c r="N51" s="3"/>
      <c r="O51" s="57">
        <f t="shared" si="3"/>
        <v>0</v>
      </c>
      <c r="P51" s="3"/>
      <c r="Q51" s="3"/>
      <c r="R51" s="57">
        <f t="shared" si="4"/>
        <v>0</v>
      </c>
      <c r="S51" s="3"/>
      <c r="T51" s="57">
        <f t="shared" si="5"/>
        <v>0</v>
      </c>
    </row>
    <row r="52" spans="1:20" x14ac:dyDescent="0.3">
      <c r="A52" s="3"/>
      <c r="B52" s="2"/>
      <c r="C52" s="2"/>
      <c r="D52" s="3"/>
      <c r="E52" s="3"/>
      <c r="F52" s="3"/>
      <c r="G52" s="3"/>
      <c r="H52" s="3"/>
      <c r="I52" s="3"/>
      <c r="J52" s="3"/>
      <c r="K52" s="3"/>
      <c r="L52" s="3"/>
      <c r="M52" s="57">
        <f t="shared" si="11"/>
        <v>0</v>
      </c>
      <c r="N52" s="3"/>
      <c r="O52" s="57">
        <f t="shared" si="3"/>
        <v>0</v>
      </c>
      <c r="P52" s="3"/>
      <c r="Q52" s="3"/>
      <c r="R52" s="57">
        <f t="shared" si="4"/>
        <v>0</v>
      </c>
      <c r="S52" s="3"/>
      <c r="T52" s="57">
        <f t="shared" si="5"/>
        <v>0</v>
      </c>
    </row>
    <row r="53" spans="1:20" ht="17.399999999999999" x14ac:dyDescent="0.35">
      <c r="A53" s="1" t="s">
        <v>22</v>
      </c>
      <c r="B53" s="2"/>
      <c r="C53" s="2"/>
      <c r="D53" s="3"/>
      <c r="E53" s="19">
        <f>E54</f>
        <v>15838051.199999999</v>
      </c>
      <c r="F53" s="19">
        <f>F54</f>
        <v>6467</v>
      </c>
      <c r="G53" s="19">
        <f>G54</f>
        <v>0</v>
      </c>
      <c r="H53" s="19">
        <f t="shared" si="2"/>
        <v>15844518.199999999</v>
      </c>
      <c r="I53" s="19">
        <f>I54+I57</f>
        <v>144000</v>
      </c>
      <c r="J53" s="19">
        <f>J54+J57</f>
        <v>0</v>
      </c>
      <c r="K53" s="19">
        <f>K54+K57</f>
        <v>0</v>
      </c>
      <c r="L53" s="19">
        <f t="shared" ref="L53" si="12">L54+L57</f>
        <v>1133625</v>
      </c>
      <c r="M53" s="54">
        <f t="shared" si="11"/>
        <v>17122143.199999999</v>
      </c>
      <c r="N53" s="19">
        <f>N54+N57</f>
        <v>615370</v>
      </c>
      <c r="O53" s="54">
        <f t="shared" si="3"/>
        <v>17737513.199999999</v>
      </c>
      <c r="P53" s="19">
        <f>P54+P57</f>
        <v>0</v>
      </c>
      <c r="Q53" s="19">
        <f>Q54+Q57</f>
        <v>240000</v>
      </c>
      <c r="R53" s="54">
        <f t="shared" si="4"/>
        <v>17977513.199999999</v>
      </c>
      <c r="S53" s="19">
        <f>S54+S57</f>
        <v>302273</v>
      </c>
      <c r="T53" s="54">
        <f t="shared" si="5"/>
        <v>18279786.199999999</v>
      </c>
    </row>
    <row r="54" spans="1:20" ht="17.399999999999999" x14ac:dyDescent="0.35">
      <c r="A54" s="1" t="s">
        <v>0</v>
      </c>
      <c r="B54" s="2"/>
      <c r="C54" s="2"/>
      <c r="D54" s="3"/>
      <c r="E54" s="19">
        <f>E55+E56</f>
        <v>15838051.199999999</v>
      </c>
      <c r="F54" s="19">
        <f>F55+F56</f>
        <v>6467</v>
      </c>
      <c r="G54" s="19">
        <f>G55+G56</f>
        <v>0</v>
      </c>
      <c r="H54" s="19">
        <f t="shared" si="2"/>
        <v>15844518.199999999</v>
      </c>
      <c r="I54" s="19">
        <f>I55+I56</f>
        <v>0</v>
      </c>
      <c r="J54" s="19">
        <f>J55+J56</f>
        <v>0</v>
      </c>
      <c r="K54" s="19">
        <f>K55+K56</f>
        <v>0</v>
      </c>
      <c r="L54" s="19">
        <f>L55+L56</f>
        <v>485375</v>
      </c>
      <c r="M54" s="54">
        <f t="shared" si="11"/>
        <v>16329893.199999999</v>
      </c>
      <c r="N54" s="19">
        <f>N55+N56</f>
        <v>584051</v>
      </c>
      <c r="O54" s="54">
        <f t="shared" si="3"/>
        <v>16913944.199999999</v>
      </c>
      <c r="P54" s="19">
        <f>P55+P56</f>
        <v>0</v>
      </c>
      <c r="Q54" s="19">
        <f>Q55+Q56</f>
        <v>240000</v>
      </c>
      <c r="R54" s="54">
        <f t="shared" si="4"/>
        <v>17153944.199999999</v>
      </c>
      <c r="S54" s="19">
        <f>S55+S56</f>
        <v>318170</v>
      </c>
      <c r="T54" s="54">
        <f t="shared" si="5"/>
        <v>17472114.199999999</v>
      </c>
    </row>
    <row r="55" spans="1:20" ht="15.6" x14ac:dyDescent="0.3">
      <c r="A55" s="4" t="s">
        <v>1</v>
      </c>
      <c r="B55" s="2"/>
      <c r="C55" s="2"/>
      <c r="D55" s="3"/>
      <c r="E55" s="20">
        <f>E60+E63+E66+E78+E79+E91</f>
        <v>14907163</v>
      </c>
      <c r="F55" s="20">
        <f>F60+F63+F66+F78+F79+F91</f>
        <v>6467</v>
      </c>
      <c r="G55" s="20">
        <f>G60+G63+G66+G78+G79+G91</f>
        <v>0</v>
      </c>
      <c r="H55" s="20">
        <f t="shared" si="2"/>
        <v>14913630</v>
      </c>
      <c r="I55" s="20">
        <f>I60+I63+I66+I78+I79+I91+I84</f>
        <v>0</v>
      </c>
      <c r="J55" s="20">
        <f>J60+J63+J66+J78+J79+J91+J84</f>
        <v>0</v>
      </c>
      <c r="K55" s="20">
        <f t="shared" ref="K55" si="13">K60+K63+K66+K78+K79+K91+K84</f>
        <v>0</v>
      </c>
      <c r="L55" s="20">
        <f>L60+L63+L66+L78+L79+L91+L84</f>
        <v>485375</v>
      </c>
      <c r="M55" s="55">
        <f t="shared" si="11"/>
        <v>15399005</v>
      </c>
      <c r="N55" s="20">
        <f t="shared" ref="N55:Q55" si="14">N60+N63+N66+N78+N79+N91+N84</f>
        <v>584051</v>
      </c>
      <c r="O55" s="55">
        <f t="shared" si="3"/>
        <v>15983056</v>
      </c>
      <c r="P55" s="20">
        <f t="shared" ref="P55" si="15">P60+P63+P66+P78+P79+P91+P84</f>
        <v>0</v>
      </c>
      <c r="Q55" s="20">
        <f t="shared" si="14"/>
        <v>240000</v>
      </c>
      <c r="R55" s="55">
        <f t="shared" si="4"/>
        <v>16223056</v>
      </c>
      <c r="S55" s="20">
        <f>S60+S63+S66+S78+S79+S91+S84+S83</f>
        <v>318170</v>
      </c>
      <c r="T55" s="55">
        <f t="shared" si="5"/>
        <v>16541226</v>
      </c>
    </row>
    <row r="56" spans="1:20" ht="15.6" x14ac:dyDescent="0.3">
      <c r="A56" s="5" t="s">
        <v>2</v>
      </c>
      <c r="B56" s="2"/>
      <c r="C56" s="2"/>
      <c r="D56" s="3"/>
      <c r="E56" s="21">
        <f>E70+E80</f>
        <v>930888.2</v>
      </c>
      <c r="F56" s="21">
        <f>F70+F80</f>
        <v>0</v>
      </c>
      <c r="G56" s="21">
        <f>G70+G80</f>
        <v>0</v>
      </c>
      <c r="H56" s="21">
        <f t="shared" si="2"/>
        <v>930888.2</v>
      </c>
      <c r="I56" s="21">
        <f>I70+I80</f>
        <v>0</v>
      </c>
      <c r="J56" s="21">
        <f>J70+J80</f>
        <v>0</v>
      </c>
      <c r="K56" s="21">
        <f>K70+K80</f>
        <v>0</v>
      </c>
      <c r="L56" s="21">
        <f>L70+L80</f>
        <v>0</v>
      </c>
      <c r="M56" s="56">
        <f t="shared" si="11"/>
        <v>930888.2</v>
      </c>
      <c r="N56" s="21">
        <f>N70+N80</f>
        <v>0</v>
      </c>
      <c r="O56" s="56">
        <f t="shared" si="3"/>
        <v>930888.2</v>
      </c>
      <c r="P56" s="21">
        <f>P70+P80</f>
        <v>0</v>
      </c>
      <c r="Q56" s="21">
        <f>Q70+Q80</f>
        <v>0</v>
      </c>
      <c r="R56" s="56">
        <f t="shared" si="4"/>
        <v>930888.2</v>
      </c>
      <c r="S56" s="21">
        <f>S70+S80</f>
        <v>0</v>
      </c>
      <c r="T56" s="56">
        <f t="shared" si="5"/>
        <v>930888.2</v>
      </c>
    </row>
    <row r="57" spans="1:20" ht="17.399999999999999" x14ac:dyDescent="0.35">
      <c r="A57" s="4" t="s">
        <v>3</v>
      </c>
      <c r="B57" s="2"/>
      <c r="C57" s="2"/>
      <c r="D57" s="3"/>
      <c r="E57" s="21"/>
      <c r="F57" s="21"/>
      <c r="G57" s="21"/>
      <c r="H57" s="21"/>
      <c r="I57" s="19">
        <f>I86+I89+I74+I85+I87</f>
        <v>144000</v>
      </c>
      <c r="J57" s="19">
        <f>J86+J89+J74+J85+J87</f>
        <v>0</v>
      </c>
      <c r="K57" s="19">
        <f t="shared" ref="K57" si="16">K86+K89+K74+K85+K87</f>
        <v>0</v>
      </c>
      <c r="L57" s="19">
        <f>L86+L89+L74+L85+L87</f>
        <v>648250</v>
      </c>
      <c r="M57" s="19">
        <f t="shared" si="11"/>
        <v>792250</v>
      </c>
      <c r="N57" s="19">
        <f t="shared" ref="N57:Q57" si="17">N86+N89+N74+N85+N87</f>
        <v>31319</v>
      </c>
      <c r="O57" s="19">
        <f t="shared" si="3"/>
        <v>823569</v>
      </c>
      <c r="P57" s="19">
        <f t="shared" ref="P57" si="18">P86+P89+P74+P85+P87</f>
        <v>0</v>
      </c>
      <c r="Q57" s="19">
        <f t="shared" si="17"/>
        <v>0</v>
      </c>
      <c r="R57" s="19">
        <f t="shared" si="4"/>
        <v>823569</v>
      </c>
      <c r="S57" s="19">
        <f t="shared" ref="S57" si="19">S86+S89+S74+S85+S87</f>
        <v>-15897</v>
      </c>
      <c r="T57" s="19">
        <f t="shared" si="5"/>
        <v>807672</v>
      </c>
    </row>
    <row r="58" spans="1:20" ht="15.6" x14ac:dyDescent="0.3">
      <c r="A58" s="61" t="s">
        <v>4</v>
      </c>
      <c r="B58" s="2"/>
      <c r="C58" s="2"/>
      <c r="D58" s="3"/>
      <c r="E58" s="21"/>
      <c r="F58" s="21"/>
      <c r="G58" s="21"/>
      <c r="H58" s="21"/>
      <c r="I58" s="21">
        <f>I89</f>
        <v>24000</v>
      </c>
      <c r="J58" s="21"/>
      <c r="K58" s="21"/>
      <c r="L58" s="21"/>
      <c r="M58" s="21">
        <f t="shared" si="11"/>
        <v>24000</v>
      </c>
      <c r="N58" s="21"/>
      <c r="O58" s="21">
        <f t="shared" si="3"/>
        <v>24000</v>
      </c>
      <c r="P58" s="21"/>
      <c r="Q58" s="21"/>
      <c r="R58" s="21">
        <f t="shared" si="4"/>
        <v>24000</v>
      </c>
      <c r="S58" s="21"/>
      <c r="T58" s="21">
        <f t="shared" si="5"/>
        <v>24000</v>
      </c>
    </row>
    <row r="59" spans="1:20" x14ac:dyDescent="0.3">
      <c r="A59" s="3"/>
      <c r="B59" s="2"/>
      <c r="C59" s="2"/>
      <c r="D59" s="3"/>
      <c r="E59" s="3"/>
      <c r="F59" s="3"/>
      <c r="G59" s="3"/>
      <c r="H59" s="3"/>
      <c r="I59" s="3"/>
      <c r="J59" s="3"/>
      <c r="K59" s="3"/>
      <c r="L59" s="3"/>
      <c r="M59" s="57">
        <f t="shared" si="11"/>
        <v>0</v>
      </c>
      <c r="N59" s="3"/>
      <c r="O59" s="57">
        <f t="shared" si="3"/>
        <v>0</v>
      </c>
      <c r="P59" s="3"/>
      <c r="Q59" s="3"/>
      <c r="R59" s="57">
        <f t="shared" si="4"/>
        <v>0</v>
      </c>
      <c r="S59" s="3"/>
      <c r="T59" s="57">
        <f t="shared" si="5"/>
        <v>0</v>
      </c>
    </row>
    <row r="60" spans="1:20" x14ac:dyDescent="0.3">
      <c r="A60" s="8" t="s">
        <v>14</v>
      </c>
      <c r="B60" s="6"/>
      <c r="C60" s="13"/>
      <c r="D60" s="13"/>
      <c r="E60" s="22">
        <f>E61</f>
        <v>2060</v>
      </c>
      <c r="F60" s="22">
        <f>F61</f>
        <v>0</v>
      </c>
      <c r="G60" s="22">
        <f>G61</f>
        <v>0</v>
      </c>
      <c r="H60" s="22">
        <f t="shared" si="2"/>
        <v>2060</v>
      </c>
      <c r="I60" s="22">
        <f>I61</f>
        <v>0</v>
      </c>
      <c r="J60" s="22">
        <f>J61</f>
        <v>0</v>
      </c>
      <c r="K60" s="22">
        <f>K61</f>
        <v>0</v>
      </c>
      <c r="L60" s="22">
        <f>L61</f>
        <v>0</v>
      </c>
      <c r="M60" s="60">
        <f t="shared" si="11"/>
        <v>2060</v>
      </c>
      <c r="N60" s="22">
        <f>N61</f>
        <v>0</v>
      </c>
      <c r="O60" s="60">
        <f t="shared" si="3"/>
        <v>2060</v>
      </c>
      <c r="P60" s="22">
        <f>P61</f>
        <v>0</v>
      </c>
      <c r="Q60" s="22">
        <f>Q61</f>
        <v>0</v>
      </c>
      <c r="R60" s="60">
        <f t="shared" si="4"/>
        <v>2060</v>
      </c>
      <c r="S60" s="22">
        <f>S61</f>
        <v>0</v>
      </c>
      <c r="T60" s="60">
        <f t="shared" si="5"/>
        <v>2060</v>
      </c>
    </row>
    <row r="61" spans="1:20" x14ac:dyDescent="0.3">
      <c r="A61" s="12" t="s">
        <v>15</v>
      </c>
      <c r="B61" s="11">
        <v>20</v>
      </c>
      <c r="C61" s="11">
        <v>41</v>
      </c>
      <c r="D61" s="11" t="s">
        <v>16</v>
      </c>
      <c r="E61" s="23">
        <v>2060</v>
      </c>
      <c r="F61" s="23"/>
      <c r="G61" s="23"/>
      <c r="H61" s="23">
        <f t="shared" si="2"/>
        <v>2060</v>
      </c>
      <c r="I61" s="23"/>
      <c r="J61" s="23"/>
      <c r="K61" s="23"/>
      <c r="L61" s="23"/>
      <c r="M61" s="59">
        <f t="shared" si="11"/>
        <v>2060</v>
      </c>
      <c r="N61" s="23"/>
      <c r="O61" s="59">
        <f t="shared" si="3"/>
        <v>2060</v>
      </c>
      <c r="P61" s="23"/>
      <c r="Q61" s="23"/>
      <c r="R61" s="59">
        <f t="shared" si="4"/>
        <v>2060</v>
      </c>
      <c r="S61" s="23"/>
      <c r="T61" s="59">
        <f t="shared" si="5"/>
        <v>2060</v>
      </c>
    </row>
    <row r="62" spans="1:20" ht="15.6" x14ac:dyDescent="0.3">
      <c r="A62" s="4"/>
      <c r="B62" s="2"/>
      <c r="C62" s="14"/>
      <c r="D62" s="14"/>
      <c r="E62" s="3"/>
      <c r="F62" s="3"/>
      <c r="G62" s="3"/>
      <c r="H62" s="3"/>
      <c r="I62" s="3"/>
      <c r="J62" s="3"/>
      <c r="K62" s="3"/>
      <c r="L62" s="3"/>
      <c r="M62" s="57">
        <f t="shared" si="11"/>
        <v>0</v>
      </c>
      <c r="N62" s="3"/>
      <c r="O62" s="57">
        <f t="shared" si="3"/>
        <v>0</v>
      </c>
      <c r="P62" s="3"/>
      <c r="Q62" s="3"/>
      <c r="R62" s="57">
        <f t="shared" si="4"/>
        <v>0</v>
      </c>
      <c r="S62" s="3"/>
      <c r="T62" s="57">
        <f t="shared" si="5"/>
        <v>0</v>
      </c>
    </row>
    <row r="63" spans="1:20" x14ac:dyDescent="0.3">
      <c r="A63" s="8" t="s">
        <v>5</v>
      </c>
      <c r="B63" s="6"/>
      <c r="C63" s="13"/>
      <c r="D63" s="13"/>
      <c r="E63" s="22">
        <f>E64</f>
        <v>9437985</v>
      </c>
      <c r="F63" s="22">
        <f>F64</f>
        <v>-17983</v>
      </c>
      <c r="G63" s="22">
        <f>G64</f>
        <v>0</v>
      </c>
      <c r="H63" s="22">
        <f t="shared" si="2"/>
        <v>9420002</v>
      </c>
      <c r="I63" s="22">
        <f>I64</f>
        <v>0</v>
      </c>
      <c r="J63" s="22">
        <f>J64</f>
        <v>0</v>
      </c>
      <c r="K63" s="22">
        <f>K64</f>
        <v>0</v>
      </c>
      <c r="L63" s="22">
        <f>L64</f>
        <v>0</v>
      </c>
      <c r="M63" s="60">
        <f t="shared" si="11"/>
        <v>9420002</v>
      </c>
      <c r="N63" s="22">
        <f>N64</f>
        <v>437878</v>
      </c>
      <c r="O63" s="60">
        <f t="shared" si="3"/>
        <v>9857880</v>
      </c>
      <c r="P63" s="22">
        <f>P64</f>
        <v>0</v>
      </c>
      <c r="Q63" s="22">
        <f>Q64</f>
        <v>0</v>
      </c>
      <c r="R63" s="60">
        <f t="shared" si="4"/>
        <v>9857880</v>
      </c>
      <c r="S63" s="22">
        <f>S64</f>
        <v>-40000</v>
      </c>
      <c r="T63" s="60">
        <f t="shared" si="5"/>
        <v>9817880</v>
      </c>
    </row>
    <row r="64" spans="1:20" x14ac:dyDescent="0.3">
      <c r="A64" s="9" t="s">
        <v>6</v>
      </c>
      <c r="B64" s="11">
        <v>20</v>
      </c>
      <c r="C64" s="11">
        <v>50</v>
      </c>
      <c r="D64" s="11"/>
      <c r="E64" s="23">
        <v>9437985</v>
      </c>
      <c r="F64" s="23">
        <v>-17983</v>
      </c>
      <c r="G64" s="23"/>
      <c r="H64" s="23">
        <f t="shared" si="2"/>
        <v>9420002</v>
      </c>
      <c r="I64" s="23"/>
      <c r="J64" s="23"/>
      <c r="K64" s="23"/>
      <c r="L64" s="23"/>
      <c r="M64" s="59">
        <f t="shared" si="11"/>
        <v>9420002</v>
      </c>
      <c r="N64" s="23">
        <v>437878</v>
      </c>
      <c r="O64" s="59">
        <f t="shared" si="3"/>
        <v>9857880</v>
      </c>
      <c r="P64" s="23"/>
      <c r="Q64" s="23"/>
      <c r="R64" s="59">
        <f t="shared" si="4"/>
        <v>9857880</v>
      </c>
      <c r="S64" s="23">
        <v>-40000</v>
      </c>
      <c r="T64" s="59">
        <f t="shared" si="5"/>
        <v>9817880</v>
      </c>
    </row>
    <row r="65" spans="1:20" x14ac:dyDescent="0.3">
      <c r="A65" s="3"/>
      <c r="B65" s="11"/>
      <c r="C65" s="11"/>
      <c r="D65" s="11"/>
      <c r="E65" s="3"/>
      <c r="F65" s="3"/>
      <c r="G65" s="3"/>
      <c r="H65" s="3"/>
      <c r="I65" s="3"/>
      <c r="J65" s="3"/>
      <c r="K65" s="3"/>
      <c r="L65" s="3"/>
      <c r="M65" s="57">
        <f t="shared" si="11"/>
        <v>0</v>
      </c>
      <c r="N65" s="3"/>
      <c r="O65" s="57">
        <f t="shared" si="3"/>
        <v>0</v>
      </c>
      <c r="P65" s="3"/>
      <c r="Q65" s="3"/>
      <c r="R65" s="57">
        <f t="shared" si="4"/>
        <v>0</v>
      </c>
      <c r="S65" s="3"/>
      <c r="T65" s="57">
        <f t="shared" si="5"/>
        <v>0</v>
      </c>
    </row>
    <row r="66" spans="1:20" x14ac:dyDescent="0.3">
      <c r="A66" s="8" t="s">
        <v>7</v>
      </c>
      <c r="B66" s="15"/>
      <c r="C66" s="15"/>
      <c r="D66" s="15"/>
      <c r="E66" s="22">
        <f>E67+E68</f>
        <v>4892694</v>
      </c>
      <c r="F66" s="22">
        <f>F67+F68</f>
        <v>24450</v>
      </c>
      <c r="G66" s="22">
        <f>G67+G68</f>
        <v>0</v>
      </c>
      <c r="H66" s="22">
        <f t="shared" si="2"/>
        <v>4917144</v>
      </c>
      <c r="I66" s="22">
        <f>I67+I68</f>
        <v>0</v>
      </c>
      <c r="J66" s="22">
        <f>J67+J68</f>
        <v>0</v>
      </c>
      <c r="K66" s="22">
        <f>K67+K68</f>
        <v>0</v>
      </c>
      <c r="L66" s="22">
        <f>L67+L68</f>
        <v>0</v>
      </c>
      <c r="M66" s="60">
        <f t="shared" si="11"/>
        <v>4917144</v>
      </c>
      <c r="N66" s="22">
        <f>N67+N68</f>
        <v>146173</v>
      </c>
      <c r="O66" s="60">
        <f t="shared" si="3"/>
        <v>5063317</v>
      </c>
      <c r="P66" s="22">
        <f>P67+P68</f>
        <v>0</v>
      </c>
      <c r="Q66" s="22">
        <f>Q67+Q68</f>
        <v>240000</v>
      </c>
      <c r="R66" s="60">
        <f t="shared" si="4"/>
        <v>5303317</v>
      </c>
      <c r="S66" s="22">
        <f>S67+S68</f>
        <v>341304</v>
      </c>
      <c r="T66" s="60">
        <f t="shared" si="5"/>
        <v>5644621</v>
      </c>
    </row>
    <row r="67" spans="1:20" x14ac:dyDescent="0.3">
      <c r="A67" s="9" t="s">
        <v>8</v>
      </c>
      <c r="B67" s="11">
        <v>20</v>
      </c>
      <c r="C67" s="11">
        <v>55</v>
      </c>
      <c r="D67" s="11"/>
      <c r="E67" s="23">
        <v>1195250</v>
      </c>
      <c r="F67" s="23">
        <v>24450</v>
      </c>
      <c r="G67" s="23"/>
      <c r="H67" s="23">
        <f t="shared" si="2"/>
        <v>1219700</v>
      </c>
      <c r="I67" s="23"/>
      <c r="J67" s="23"/>
      <c r="K67" s="23"/>
      <c r="L67" s="23"/>
      <c r="M67" s="59">
        <f t="shared" si="11"/>
        <v>1219700</v>
      </c>
      <c r="N67" s="23">
        <v>146173</v>
      </c>
      <c r="O67" s="59">
        <f t="shared" si="3"/>
        <v>1365873</v>
      </c>
      <c r="P67" s="23"/>
      <c r="Q67" s="23"/>
      <c r="R67" s="59">
        <f t="shared" si="4"/>
        <v>1365873</v>
      </c>
      <c r="S67" s="23">
        <v>100000</v>
      </c>
      <c r="T67" s="59">
        <f t="shared" si="5"/>
        <v>1465873</v>
      </c>
    </row>
    <row r="68" spans="1:20" x14ac:dyDescent="0.3">
      <c r="A68" s="9" t="s">
        <v>17</v>
      </c>
      <c r="B68" s="11">
        <v>20</v>
      </c>
      <c r="C68" s="11">
        <v>55</v>
      </c>
      <c r="D68" s="11" t="s">
        <v>18</v>
      </c>
      <c r="E68" s="23">
        <v>3697444</v>
      </c>
      <c r="F68" s="23"/>
      <c r="G68" s="23"/>
      <c r="H68" s="23">
        <f t="shared" si="2"/>
        <v>3697444</v>
      </c>
      <c r="I68" s="23"/>
      <c r="J68" s="23"/>
      <c r="K68" s="23"/>
      <c r="L68" s="23"/>
      <c r="M68" s="59">
        <f t="shared" si="11"/>
        <v>3697444</v>
      </c>
      <c r="N68" s="23"/>
      <c r="O68" s="59">
        <f t="shared" si="3"/>
        <v>3697444</v>
      </c>
      <c r="P68" s="23"/>
      <c r="Q68" s="23">
        <v>240000</v>
      </c>
      <c r="R68" s="59">
        <f t="shared" si="4"/>
        <v>3937444</v>
      </c>
      <c r="S68" s="23">
        <v>241304</v>
      </c>
      <c r="T68" s="59">
        <f t="shared" si="5"/>
        <v>4178748</v>
      </c>
    </row>
    <row r="69" spans="1:20" x14ac:dyDescent="0.3">
      <c r="A69" s="9"/>
      <c r="B69" s="10"/>
      <c r="C69" s="10"/>
      <c r="D69" s="11"/>
      <c r="E69" s="3"/>
      <c r="F69" s="3"/>
      <c r="G69" s="3"/>
      <c r="H69" s="3"/>
      <c r="I69" s="3"/>
      <c r="J69" s="3"/>
      <c r="K69" s="3"/>
      <c r="L69" s="3"/>
      <c r="M69" s="57">
        <f t="shared" si="11"/>
        <v>0</v>
      </c>
      <c r="N69" s="3"/>
      <c r="O69" s="57">
        <f t="shared" si="3"/>
        <v>0</v>
      </c>
      <c r="P69" s="3"/>
      <c r="Q69" s="3"/>
      <c r="R69" s="57">
        <f t="shared" si="4"/>
        <v>0</v>
      </c>
      <c r="S69" s="3"/>
      <c r="T69" s="57">
        <f t="shared" si="5"/>
        <v>0</v>
      </c>
    </row>
    <row r="70" spans="1:20" x14ac:dyDescent="0.3">
      <c r="A70" s="16" t="s">
        <v>9</v>
      </c>
      <c r="B70" s="17"/>
      <c r="C70" s="17"/>
      <c r="D70" s="15"/>
      <c r="E70" s="22">
        <f>E71+E72</f>
        <v>862640.2</v>
      </c>
      <c r="F70" s="22">
        <f>F71+F72</f>
        <v>0</v>
      </c>
      <c r="G70" s="22">
        <f>G71+G72</f>
        <v>0</v>
      </c>
      <c r="H70" s="22">
        <f t="shared" si="2"/>
        <v>862640.2</v>
      </c>
      <c r="I70" s="22">
        <f>I71+I72</f>
        <v>0</v>
      </c>
      <c r="J70" s="22">
        <f>J71+J72</f>
        <v>0</v>
      </c>
      <c r="K70" s="22">
        <f>K71+K72</f>
        <v>0</v>
      </c>
      <c r="L70" s="22">
        <f>L71+L72</f>
        <v>0</v>
      </c>
      <c r="M70" s="60">
        <f t="shared" si="11"/>
        <v>862640.2</v>
      </c>
      <c r="N70" s="22">
        <f>N71+N72</f>
        <v>0</v>
      </c>
      <c r="O70" s="60">
        <f t="shared" si="3"/>
        <v>862640.2</v>
      </c>
      <c r="P70" s="22">
        <f>P71+P72</f>
        <v>0</v>
      </c>
      <c r="Q70" s="22">
        <f>Q71+Q72</f>
        <v>0</v>
      </c>
      <c r="R70" s="60">
        <f t="shared" si="4"/>
        <v>862640.2</v>
      </c>
      <c r="S70" s="22">
        <f>S71+S72</f>
        <v>0</v>
      </c>
      <c r="T70" s="60">
        <f t="shared" si="5"/>
        <v>862640.2</v>
      </c>
    </row>
    <row r="71" spans="1:20" x14ac:dyDescent="0.3">
      <c r="A71" s="12" t="s">
        <v>10</v>
      </c>
      <c r="B71" s="11">
        <v>10</v>
      </c>
      <c r="C71" s="11">
        <v>601</v>
      </c>
      <c r="D71" s="11"/>
      <c r="E71" s="23">
        <v>123151</v>
      </c>
      <c r="F71" s="23"/>
      <c r="G71" s="23"/>
      <c r="H71" s="23">
        <f t="shared" si="2"/>
        <v>123151</v>
      </c>
      <c r="I71" s="23"/>
      <c r="J71" s="23"/>
      <c r="K71" s="23"/>
      <c r="L71" s="23"/>
      <c r="M71" s="59">
        <f t="shared" si="11"/>
        <v>123151</v>
      </c>
      <c r="N71" s="23"/>
      <c r="O71" s="59">
        <f t="shared" si="3"/>
        <v>123151</v>
      </c>
      <c r="P71" s="23"/>
      <c r="Q71" s="23"/>
      <c r="R71" s="59">
        <f t="shared" si="4"/>
        <v>123151</v>
      </c>
      <c r="S71" s="23"/>
      <c r="T71" s="59">
        <f t="shared" si="5"/>
        <v>123151</v>
      </c>
    </row>
    <row r="72" spans="1:20" x14ac:dyDescent="0.3">
      <c r="A72" s="12" t="s">
        <v>19</v>
      </c>
      <c r="B72" s="11">
        <v>10</v>
      </c>
      <c r="C72" s="11">
        <v>601</v>
      </c>
      <c r="D72" s="11" t="s">
        <v>18</v>
      </c>
      <c r="E72" s="23">
        <v>739489.2</v>
      </c>
      <c r="F72" s="23"/>
      <c r="G72" s="23"/>
      <c r="H72" s="23">
        <f t="shared" si="2"/>
        <v>739489.2</v>
      </c>
      <c r="I72" s="23"/>
      <c r="J72" s="23"/>
      <c r="K72" s="23"/>
      <c r="L72" s="23"/>
      <c r="M72" s="59">
        <f t="shared" si="11"/>
        <v>739489.2</v>
      </c>
      <c r="N72" s="23"/>
      <c r="O72" s="59">
        <f t="shared" si="3"/>
        <v>739489.2</v>
      </c>
      <c r="P72" s="23"/>
      <c r="Q72" s="23"/>
      <c r="R72" s="59">
        <f t="shared" si="4"/>
        <v>739489.2</v>
      </c>
      <c r="S72" s="23"/>
      <c r="T72" s="59">
        <f t="shared" si="5"/>
        <v>739489.2</v>
      </c>
    </row>
    <row r="73" spans="1:20" x14ac:dyDescent="0.3">
      <c r="A73" s="3"/>
      <c r="B73" s="2"/>
      <c r="C73" s="2"/>
      <c r="D73" s="3"/>
      <c r="E73" s="3"/>
      <c r="F73" s="3"/>
      <c r="G73" s="3"/>
      <c r="H73" s="3"/>
      <c r="I73" s="3"/>
      <c r="J73" s="3"/>
      <c r="K73" s="3"/>
      <c r="L73" s="3"/>
      <c r="M73" s="59">
        <f t="shared" si="11"/>
        <v>0</v>
      </c>
      <c r="N73" s="3"/>
      <c r="O73" s="59">
        <f t="shared" si="3"/>
        <v>0</v>
      </c>
      <c r="P73" s="3"/>
      <c r="Q73" s="3"/>
      <c r="R73" s="59">
        <f t="shared" si="4"/>
        <v>0</v>
      </c>
      <c r="S73" s="3"/>
      <c r="T73" s="59">
        <f t="shared" si="5"/>
        <v>0</v>
      </c>
    </row>
    <row r="74" spans="1:20" x14ac:dyDescent="0.3">
      <c r="A74" s="8" t="s">
        <v>11</v>
      </c>
      <c r="B74" s="2"/>
      <c r="C74" s="2"/>
      <c r="D74" s="3"/>
      <c r="E74" s="3"/>
      <c r="F74" s="3"/>
      <c r="G74" s="3"/>
      <c r="H74" s="3"/>
      <c r="I74" s="3"/>
      <c r="J74" s="3"/>
      <c r="K74" s="3"/>
      <c r="L74" s="22">
        <f>L75</f>
        <v>18250</v>
      </c>
      <c r="M74" s="60">
        <f t="shared" si="11"/>
        <v>18250</v>
      </c>
      <c r="N74" s="60">
        <f>N75</f>
        <v>31319</v>
      </c>
      <c r="O74" s="60">
        <f t="shared" si="3"/>
        <v>49569</v>
      </c>
      <c r="P74" s="60">
        <f>P75</f>
        <v>0</v>
      </c>
      <c r="Q74" s="60">
        <f>Q75</f>
        <v>0</v>
      </c>
      <c r="R74" s="60">
        <f t="shared" si="4"/>
        <v>49569</v>
      </c>
      <c r="S74" s="60">
        <f>S75</f>
        <v>-15897</v>
      </c>
      <c r="T74" s="60">
        <f t="shared" si="5"/>
        <v>33672</v>
      </c>
    </row>
    <row r="75" spans="1:20" x14ac:dyDescent="0.3">
      <c r="A75" s="9" t="s">
        <v>28</v>
      </c>
      <c r="B75" s="10">
        <v>20</v>
      </c>
      <c r="C75" s="2">
        <v>15</v>
      </c>
      <c r="D75" s="11" t="s">
        <v>12</v>
      </c>
      <c r="E75" s="3"/>
      <c r="F75" s="3"/>
      <c r="G75" s="3"/>
      <c r="H75" s="3"/>
      <c r="I75" s="3"/>
      <c r="J75" s="3"/>
      <c r="K75" s="3"/>
      <c r="L75" s="23">
        <v>18250</v>
      </c>
      <c r="M75" s="59">
        <f t="shared" si="11"/>
        <v>18250</v>
      </c>
      <c r="N75" s="59">
        <v>31319</v>
      </c>
      <c r="O75" s="59">
        <f t="shared" ref="O75:O144" si="20">M75+N75</f>
        <v>49569</v>
      </c>
      <c r="P75" s="59"/>
      <c r="Q75" s="59"/>
      <c r="R75" s="59">
        <f t="shared" ref="R75:R144" si="21">O75+P75+Q75</f>
        <v>49569</v>
      </c>
      <c r="S75" s="59">
        <v>-15897</v>
      </c>
      <c r="T75" s="59">
        <f t="shared" ref="T75:T144" si="22">R75+S75</f>
        <v>33672</v>
      </c>
    </row>
    <row r="76" spans="1:20" x14ac:dyDescent="0.3">
      <c r="A76" s="3"/>
      <c r="B76" s="2"/>
      <c r="C76" s="2"/>
      <c r="D76" s="3"/>
      <c r="E76" s="3"/>
      <c r="F76" s="3"/>
      <c r="G76" s="3"/>
      <c r="H76" s="3"/>
      <c r="I76" s="3"/>
      <c r="J76" s="3"/>
      <c r="K76" s="3"/>
      <c r="L76" s="3"/>
      <c r="M76" s="59">
        <f t="shared" si="11"/>
        <v>0</v>
      </c>
      <c r="N76" s="3"/>
      <c r="O76" s="59">
        <f t="shared" si="20"/>
        <v>0</v>
      </c>
      <c r="P76" s="3"/>
      <c r="Q76" s="3"/>
      <c r="R76" s="59">
        <f t="shared" si="21"/>
        <v>0</v>
      </c>
      <c r="S76" s="3"/>
      <c r="T76" s="59">
        <f t="shared" si="22"/>
        <v>0</v>
      </c>
    </row>
    <row r="77" spans="1:20" x14ac:dyDescent="0.3">
      <c r="A77" s="8" t="s">
        <v>20</v>
      </c>
      <c r="B77" s="6"/>
      <c r="C77" s="6"/>
      <c r="D77" s="7"/>
      <c r="E77" s="22">
        <f>E78+E79+E80</f>
        <v>603072</v>
      </c>
      <c r="F77" s="22">
        <f>F78+F79+F80</f>
        <v>0</v>
      </c>
      <c r="G77" s="22">
        <f>G78+G79+G80</f>
        <v>0</v>
      </c>
      <c r="H77" s="22">
        <f t="shared" si="2"/>
        <v>603072</v>
      </c>
      <c r="I77" s="22">
        <f>I78+I79+I80</f>
        <v>0</v>
      </c>
      <c r="J77" s="22">
        <f>J78+J79+J80</f>
        <v>0</v>
      </c>
      <c r="K77" s="22">
        <f>K78+K79+K80</f>
        <v>0</v>
      </c>
      <c r="L77" s="22">
        <f>L78+L79+L80</f>
        <v>0</v>
      </c>
      <c r="M77" s="60">
        <f t="shared" si="11"/>
        <v>603072</v>
      </c>
      <c r="N77" s="22">
        <f>N78+N79+N80</f>
        <v>0</v>
      </c>
      <c r="O77" s="60">
        <f t="shared" si="20"/>
        <v>603072</v>
      </c>
      <c r="P77" s="22">
        <f>P78+P79+P80</f>
        <v>0</v>
      </c>
      <c r="Q77" s="22">
        <f>Q78+Q79+Q80</f>
        <v>0</v>
      </c>
      <c r="R77" s="60">
        <f t="shared" si="21"/>
        <v>603072</v>
      </c>
      <c r="S77" s="22">
        <f>S78+S79+S80</f>
        <v>0</v>
      </c>
      <c r="T77" s="60">
        <f t="shared" si="22"/>
        <v>603072</v>
      </c>
    </row>
    <row r="78" spans="1:20" x14ac:dyDescent="0.3">
      <c r="A78" s="9" t="s">
        <v>5</v>
      </c>
      <c r="B78" s="11">
        <v>44</v>
      </c>
      <c r="C78" s="11">
        <v>50</v>
      </c>
      <c r="D78" s="11"/>
      <c r="E78" s="23">
        <v>6000</v>
      </c>
      <c r="F78" s="23"/>
      <c r="G78" s="23"/>
      <c r="H78" s="23">
        <f t="shared" si="2"/>
        <v>6000</v>
      </c>
      <c r="I78" s="23"/>
      <c r="J78" s="23"/>
      <c r="K78" s="23"/>
      <c r="L78" s="23"/>
      <c r="M78" s="59">
        <f t="shared" si="11"/>
        <v>6000</v>
      </c>
      <c r="N78" s="23"/>
      <c r="O78" s="59">
        <f t="shared" si="20"/>
        <v>6000</v>
      </c>
      <c r="P78" s="23"/>
      <c r="Q78" s="23"/>
      <c r="R78" s="59">
        <f t="shared" si="21"/>
        <v>6000</v>
      </c>
      <c r="S78" s="23"/>
      <c r="T78" s="59">
        <f t="shared" si="22"/>
        <v>6000</v>
      </c>
    </row>
    <row r="79" spans="1:20" x14ac:dyDescent="0.3">
      <c r="A79" s="9" t="s">
        <v>8</v>
      </c>
      <c r="B79" s="11">
        <v>44</v>
      </c>
      <c r="C79" s="11">
        <v>55</v>
      </c>
      <c r="D79" s="11"/>
      <c r="E79" s="23">
        <v>528824</v>
      </c>
      <c r="F79" s="23"/>
      <c r="G79" s="23"/>
      <c r="H79" s="23">
        <f t="shared" si="2"/>
        <v>528824</v>
      </c>
      <c r="I79" s="23"/>
      <c r="J79" s="23"/>
      <c r="K79" s="23"/>
      <c r="L79" s="23"/>
      <c r="M79" s="59">
        <f t="shared" si="11"/>
        <v>528824</v>
      </c>
      <c r="N79" s="23"/>
      <c r="O79" s="59">
        <f t="shared" si="20"/>
        <v>528824</v>
      </c>
      <c r="P79" s="23"/>
      <c r="Q79" s="23"/>
      <c r="R79" s="59">
        <f t="shared" si="21"/>
        <v>528824</v>
      </c>
      <c r="S79" s="23"/>
      <c r="T79" s="59">
        <f t="shared" si="22"/>
        <v>528824</v>
      </c>
    </row>
    <row r="80" spans="1:20" x14ac:dyDescent="0.3">
      <c r="A80" s="9" t="s">
        <v>9</v>
      </c>
      <c r="B80" s="11">
        <v>44</v>
      </c>
      <c r="C80" s="11">
        <v>601</v>
      </c>
      <c r="D80" s="11"/>
      <c r="E80" s="23">
        <v>68248</v>
      </c>
      <c r="F80" s="23"/>
      <c r="G80" s="23"/>
      <c r="H80" s="23">
        <f t="shared" si="2"/>
        <v>68248</v>
      </c>
      <c r="I80" s="23"/>
      <c r="J80" s="23"/>
      <c r="K80" s="23"/>
      <c r="L80" s="23"/>
      <c r="M80" s="59">
        <f t="shared" si="11"/>
        <v>68248</v>
      </c>
      <c r="N80" s="23"/>
      <c r="O80" s="59">
        <f t="shared" si="20"/>
        <v>68248</v>
      </c>
      <c r="P80" s="23"/>
      <c r="Q80" s="23"/>
      <c r="R80" s="59">
        <f t="shared" si="21"/>
        <v>68248</v>
      </c>
      <c r="S80" s="23"/>
      <c r="T80" s="59">
        <f t="shared" si="22"/>
        <v>68248</v>
      </c>
    </row>
    <row r="81" spans="1:20" x14ac:dyDescent="0.3">
      <c r="A81" s="9"/>
      <c r="B81" s="11"/>
      <c r="C81" s="11"/>
      <c r="D81" s="11"/>
      <c r="E81" s="23"/>
      <c r="F81" s="23"/>
      <c r="G81" s="23"/>
      <c r="H81" s="23"/>
      <c r="I81" s="23"/>
      <c r="J81" s="23"/>
      <c r="K81" s="23"/>
      <c r="L81" s="23"/>
      <c r="M81" s="59">
        <f t="shared" si="11"/>
        <v>0</v>
      </c>
      <c r="N81" s="23"/>
      <c r="O81" s="59">
        <f t="shared" si="20"/>
        <v>0</v>
      </c>
      <c r="P81" s="23"/>
      <c r="Q81" s="23"/>
      <c r="R81" s="59">
        <f t="shared" si="21"/>
        <v>0</v>
      </c>
      <c r="S81" s="23"/>
      <c r="T81" s="59">
        <f t="shared" si="22"/>
        <v>0</v>
      </c>
    </row>
    <row r="82" spans="1:20" x14ac:dyDescent="0.3">
      <c r="A82" s="8" t="s">
        <v>42</v>
      </c>
      <c r="B82" s="11"/>
      <c r="C82" s="11"/>
      <c r="D82" s="11"/>
      <c r="E82" s="23"/>
      <c r="F82" s="23"/>
      <c r="G82" s="23"/>
      <c r="H82" s="22"/>
      <c r="I82" s="22">
        <f>I84+I85+I86+I87+I88</f>
        <v>144000</v>
      </c>
      <c r="J82" s="22">
        <f>J84+J85+J86+J87+J88</f>
        <v>0</v>
      </c>
      <c r="K82" s="22">
        <f t="shared" ref="K82" si="23">K84+K85+K86+K87+K88</f>
        <v>0</v>
      </c>
      <c r="L82" s="22">
        <f>L84+L85+L86+L87+L88</f>
        <v>1115375</v>
      </c>
      <c r="M82" s="22">
        <f t="shared" ref="M82:M118" si="24">H82+L82+K82+I82+J82</f>
        <v>1259375</v>
      </c>
      <c r="N82" s="22">
        <f t="shared" ref="N82:Q82" si="25">N84+N85+N86+N87+N88</f>
        <v>0</v>
      </c>
      <c r="O82" s="22">
        <f t="shared" si="20"/>
        <v>1259375</v>
      </c>
      <c r="P82" s="22">
        <f t="shared" ref="P82" si="26">P84+P85+P86+P87+P88</f>
        <v>0</v>
      </c>
      <c r="Q82" s="22">
        <f t="shared" si="25"/>
        <v>0</v>
      </c>
      <c r="R82" s="22">
        <f t="shared" si="21"/>
        <v>1259375</v>
      </c>
      <c r="S82" s="22">
        <f>S83</f>
        <v>16866</v>
      </c>
      <c r="T82" s="22">
        <f t="shared" si="22"/>
        <v>1276241</v>
      </c>
    </row>
    <row r="83" spans="1:20" x14ac:dyDescent="0.3">
      <c r="A83" s="8"/>
      <c r="B83" s="10">
        <v>20</v>
      </c>
      <c r="C83" s="10">
        <v>50</v>
      </c>
      <c r="D83" s="11" t="s">
        <v>49</v>
      </c>
      <c r="E83" s="23"/>
      <c r="F83" s="23"/>
      <c r="G83" s="23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59">
        <v>16866</v>
      </c>
      <c r="T83" s="59">
        <f t="shared" si="22"/>
        <v>16866</v>
      </c>
    </row>
    <row r="84" spans="1:20" hidden="1" x14ac:dyDescent="0.3">
      <c r="A84" s="8"/>
      <c r="B84" s="10">
        <v>20</v>
      </c>
      <c r="C84" s="10">
        <v>55</v>
      </c>
      <c r="D84" s="11" t="s">
        <v>49</v>
      </c>
      <c r="E84" s="23"/>
      <c r="F84" s="23"/>
      <c r="G84" s="23"/>
      <c r="H84" s="22"/>
      <c r="I84" s="22"/>
      <c r="J84" s="22"/>
      <c r="K84" s="22"/>
      <c r="L84" s="23">
        <v>485375</v>
      </c>
      <c r="M84" s="59">
        <f t="shared" si="24"/>
        <v>485375</v>
      </c>
      <c r="N84" s="22"/>
      <c r="O84" s="59">
        <f t="shared" si="20"/>
        <v>485375</v>
      </c>
      <c r="P84" s="22"/>
      <c r="Q84" s="22"/>
      <c r="R84" s="59">
        <f t="shared" si="21"/>
        <v>485375</v>
      </c>
      <c r="S84" s="22"/>
      <c r="T84" s="59">
        <f t="shared" si="22"/>
        <v>485375</v>
      </c>
    </row>
    <row r="85" spans="1:20" hidden="1" x14ac:dyDescent="0.3">
      <c r="A85" s="8"/>
      <c r="B85" s="10">
        <v>20</v>
      </c>
      <c r="C85" s="10">
        <v>15</v>
      </c>
      <c r="D85" s="11" t="s">
        <v>50</v>
      </c>
      <c r="E85" s="23"/>
      <c r="F85" s="23"/>
      <c r="G85" s="23"/>
      <c r="H85" s="22"/>
      <c r="I85" s="22"/>
      <c r="J85" s="22"/>
      <c r="K85" s="22"/>
      <c r="L85" s="23">
        <v>30000</v>
      </c>
      <c r="M85" s="59">
        <f t="shared" si="24"/>
        <v>30000</v>
      </c>
      <c r="N85" s="22"/>
      <c r="O85" s="59">
        <f t="shared" si="20"/>
        <v>30000</v>
      </c>
      <c r="P85" s="22"/>
      <c r="Q85" s="22"/>
      <c r="R85" s="59">
        <f t="shared" si="21"/>
        <v>30000</v>
      </c>
      <c r="S85" s="22"/>
      <c r="T85" s="59">
        <f t="shared" si="22"/>
        <v>30000</v>
      </c>
    </row>
    <row r="86" spans="1:20" hidden="1" x14ac:dyDescent="0.3">
      <c r="A86" s="9"/>
      <c r="B86" s="10">
        <v>20</v>
      </c>
      <c r="C86" s="10">
        <v>15</v>
      </c>
      <c r="D86" s="11" t="s">
        <v>44</v>
      </c>
      <c r="E86" s="23"/>
      <c r="F86" s="23"/>
      <c r="G86" s="23"/>
      <c r="H86" s="23"/>
      <c r="I86" s="23">
        <v>120000</v>
      </c>
      <c r="J86" s="23"/>
      <c r="K86" s="23"/>
      <c r="L86" s="23">
        <v>400000</v>
      </c>
      <c r="M86" s="59">
        <f t="shared" si="24"/>
        <v>520000</v>
      </c>
      <c r="N86" s="23"/>
      <c r="O86" s="59">
        <f t="shared" si="20"/>
        <v>520000</v>
      </c>
      <c r="P86" s="23"/>
      <c r="Q86" s="23"/>
      <c r="R86" s="59">
        <f t="shared" si="21"/>
        <v>520000</v>
      </c>
      <c r="S86" s="23"/>
      <c r="T86" s="59">
        <f t="shared" si="22"/>
        <v>520000</v>
      </c>
    </row>
    <row r="87" spans="1:20" hidden="1" x14ac:dyDescent="0.3">
      <c r="A87" s="9"/>
      <c r="B87" s="10">
        <v>20</v>
      </c>
      <c r="C87" s="10">
        <v>15</v>
      </c>
      <c r="D87" s="11" t="s">
        <v>45</v>
      </c>
      <c r="E87" s="23"/>
      <c r="F87" s="23"/>
      <c r="G87" s="23"/>
      <c r="H87" s="23"/>
      <c r="I87" s="23"/>
      <c r="J87" s="23"/>
      <c r="K87" s="23"/>
      <c r="L87" s="23">
        <v>200000</v>
      </c>
      <c r="M87" s="59">
        <f t="shared" si="24"/>
        <v>200000</v>
      </c>
      <c r="N87" s="23"/>
      <c r="O87" s="59">
        <f t="shared" si="20"/>
        <v>200000</v>
      </c>
      <c r="P87" s="23"/>
      <c r="Q87" s="23"/>
      <c r="R87" s="59">
        <f t="shared" si="21"/>
        <v>200000</v>
      </c>
      <c r="S87" s="23"/>
      <c r="T87" s="59">
        <f t="shared" si="22"/>
        <v>200000</v>
      </c>
    </row>
    <row r="88" spans="1:20" x14ac:dyDescent="0.3">
      <c r="A88" s="12" t="s">
        <v>43</v>
      </c>
      <c r="B88" s="10"/>
      <c r="C88" s="10"/>
      <c r="D88" s="11"/>
      <c r="E88" s="23"/>
      <c r="F88" s="23"/>
      <c r="G88" s="23"/>
      <c r="H88" s="23"/>
      <c r="I88" s="23">
        <f>I89</f>
        <v>24000</v>
      </c>
      <c r="J88" s="23"/>
      <c r="K88" s="23"/>
      <c r="L88" s="23"/>
      <c r="M88" s="59">
        <f t="shared" si="24"/>
        <v>24000</v>
      </c>
      <c r="N88" s="23"/>
      <c r="O88" s="59">
        <f t="shared" si="20"/>
        <v>24000</v>
      </c>
      <c r="P88" s="23"/>
      <c r="Q88" s="23"/>
      <c r="R88" s="59">
        <f t="shared" si="21"/>
        <v>24000</v>
      </c>
      <c r="S88" s="23"/>
      <c r="T88" s="59">
        <f t="shared" si="22"/>
        <v>24000</v>
      </c>
    </row>
    <row r="89" spans="1:20" hidden="1" x14ac:dyDescent="0.3">
      <c r="A89" s="9"/>
      <c r="B89" s="10">
        <v>10</v>
      </c>
      <c r="C89" s="10">
        <v>601002</v>
      </c>
      <c r="D89" s="11" t="s">
        <v>44</v>
      </c>
      <c r="E89" s="23"/>
      <c r="F89" s="23"/>
      <c r="G89" s="23"/>
      <c r="H89" s="23"/>
      <c r="I89" s="23">
        <v>24000</v>
      </c>
      <c r="J89" s="23"/>
      <c r="K89" s="23"/>
      <c r="L89" s="23"/>
      <c r="M89" s="59">
        <f t="shared" si="24"/>
        <v>24000</v>
      </c>
      <c r="N89" s="23"/>
      <c r="O89" s="59">
        <f t="shared" si="20"/>
        <v>24000</v>
      </c>
      <c r="P89" s="23"/>
      <c r="Q89" s="23"/>
      <c r="R89" s="59">
        <f t="shared" si="21"/>
        <v>24000</v>
      </c>
      <c r="S89" s="23"/>
      <c r="T89" s="59">
        <f t="shared" si="22"/>
        <v>24000</v>
      </c>
    </row>
    <row r="90" spans="1:20" x14ac:dyDescent="0.3">
      <c r="A90" s="3"/>
      <c r="B90" s="2"/>
      <c r="C90" s="2"/>
      <c r="D90" s="3"/>
      <c r="E90" s="3"/>
      <c r="F90" s="3"/>
      <c r="G90" s="3"/>
      <c r="H90" s="3"/>
      <c r="I90" s="3"/>
      <c r="J90" s="3"/>
      <c r="K90" s="3"/>
      <c r="L90" s="3"/>
      <c r="M90" s="59">
        <f t="shared" si="24"/>
        <v>0</v>
      </c>
      <c r="N90" s="3"/>
      <c r="O90" s="59">
        <f t="shared" si="20"/>
        <v>0</v>
      </c>
      <c r="P90" s="3"/>
      <c r="Q90" s="3"/>
      <c r="R90" s="59">
        <f t="shared" si="21"/>
        <v>0</v>
      </c>
      <c r="S90" s="3"/>
      <c r="T90" s="59">
        <f t="shared" si="22"/>
        <v>0</v>
      </c>
    </row>
    <row r="91" spans="1:20" x14ac:dyDescent="0.3">
      <c r="A91" s="8" t="s">
        <v>21</v>
      </c>
      <c r="B91" s="17">
        <v>60</v>
      </c>
      <c r="C91" s="17">
        <v>61</v>
      </c>
      <c r="D91" s="18"/>
      <c r="E91" s="24">
        <v>39600</v>
      </c>
      <c r="F91" s="24"/>
      <c r="G91" s="24"/>
      <c r="H91" s="24">
        <f t="shared" si="2"/>
        <v>39600</v>
      </c>
      <c r="I91" s="24"/>
      <c r="J91" s="24"/>
      <c r="K91" s="24"/>
      <c r="L91" s="24"/>
      <c r="M91" s="58">
        <f t="shared" si="24"/>
        <v>39600</v>
      </c>
      <c r="N91" s="24"/>
      <c r="O91" s="58">
        <f t="shared" si="20"/>
        <v>39600</v>
      </c>
      <c r="P91" s="24"/>
      <c r="Q91" s="24"/>
      <c r="R91" s="58">
        <f t="shared" si="21"/>
        <v>39600</v>
      </c>
      <c r="S91" s="24"/>
      <c r="T91" s="58">
        <f t="shared" si="22"/>
        <v>39600</v>
      </c>
    </row>
    <row r="92" spans="1:20" x14ac:dyDescent="0.3">
      <c r="A92" s="3"/>
      <c r="B92" s="2"/>
      <c r="C92" s="2"/>
      <c r="D92" s="3"/>
      <c r="E92" s="3"/>
      <c r="F92" s="3"/>
      <c r="G92" s="3"/>
      <c r="H92" s="3"/>
      <c r="I92" s="3"/>
      <c r="J92" s="3"/>
      <c r="K92" s="3"/>
      <c r="L92" s="3"/>
      <c r="M92" s="57">
        <f t="shared" si="24"/>
        <v>0</v>
      </c>
      <c r="N92" s="3"/>
      <c r="O92" s="57">
        <f t="shared" si="20"/>
        <v>0</v>
      </c>
      <c r="P92" s="3"/>
      <c r="Q92" s="3"/>
      <c r="R92" s="57">
        <f t="shared" si="21"/>
        <v>0</v>
      </c>
      <c r="S92" s="3"/>
      <c r="T92" s="57">
        <f t="shared" si="22"/>
        <v>0</v>
      </c>
    </row>
    <row r="93" spans="1:20" x14ac:dyDescent="0.3">
      <c r="A93" s="3"/>
      <c r="B93" s="2"/>
      <c r="C93" s="2"/>
      <c r="D93" s="3"/>
      <c r="E93" s="3"/>
      <c r="F93" s="3"/>
      <c r="G93" s="3"/>
      <c r="H93" s="3"/>
      <c r="I93" s="3"/>
      <c r="J93" s="3"/>
      <c r="K93" s="3"/>
      <c r="L93" s="3"/>
      <c r="M93" s="57">
        <f t="shared" si="24"/>
        <v>0</v>
      </c>
      <c r="N93" s="3"/>
      <c r="O93" s="57">
        <f t="shared" si="20"/>
        <v>0</v>
      </c>
      <c r="P93" s="3"/>
      <c r="Q93" s="3"/>
      <c r="R93" s="57">
        <f t="shared" si="21"/>
        <v>0</v>
      </c>
      <c r="S93" s="3"/>
      <c r="T93" s="57">
        <f t="shared" si="22"/>
        <v>0</v>
      </c>
    </row>
    <row r="94" spans="1:20" ht="17.399999999999999" x14ac:dyDescent="0.35">
      <c r="A94" s="1" t="s">
        <v>23</v>
      </c>
      <c r="B94" s="2"/>
      <c r="C94" s="2"/>
      <c r="D94" s="3"/>
      <c r="E94" s="19">
        <f>E95</f>
        <v>25775002</v>
      </c>
      <c r="F94" s="19">
        <f>F95</f>
        <v>15017</v>
      </c>
      <c r="G94" s="19">
        <f>G95</f>
        <v>0</v>
      </c>
      <c r="H94" s="19">
        <f t="shared" si="2"/>
        <v>25790019</v>
      </c>
      <c r="I94" s="19">
        <f>I95+I98</f>
        <v>0</v>
      </c>
      <c r="J94" s="19">
        <f>J95+J98</f>
        <v>0</v>
      </c>
      <c r="K94" s="19">
        <f t="shared" ref="K94" si="27">K95+K98</f>
        <v>37422</v>
      </c>
      <c r="L94" s="19">
        <f>L95+L98</f>
        <v>715375</v>
      </c>
      <c r="M94" s="54">
        <f t="shared" si="24"/>
        <v>26542816</v>
      </c>
      <c r="N94" s="19">
        <f t="shared" ref="N94:Q94" si="28">N95+N98</f>
        <v>276048</v>
      </c>
      <c r="O94" s="54">
        <f t="shared" si="20"/>
        <v>26818864</v>
      </c>
      <c r="P94" s="19">
        <f t="shared" ref="P94" si="29">P95+P98</f>
        <v>0</v>
      </c>
      <c r="Q94" s="19">
        <f t="shared" si="28"/>
        <v>445000</v>
      </c>
      <c r="R94" s="54">
        <f t="shared" si="21"/>
        <v>27263864</v>
      </c>
      <c r="S94" s="19">
        <f t="shared" ref="S94" si="30">S95+S98</f>
        <v>791303</v>
      </c>
      <c r="T94" s="54">
        <f t="shared" si="22"/>
        <v>28055167</v>
      </c>
    </row>
    <row r="95" spans="1:20" ht="17.399999999999999" x14ac:dyDescent="0.35">
      <c r="A95" s="1" t="s">
        <v>0</v>
      </c>
      <c r="B95" s="2"/>
      <c r="C95" s="2"/>
      <c r="D95" s="3"/>
      <c r="E95" s="19">
        <f>E96+E97</f>
        <v>25775002</v>
      </c>
      <c r="F95" s="19">
        <f>F96+F97</f>
        <v>15017</v>
      </c>
      <c r="G95" s="19">
        <f>G96+G97</f>
        <v>0</v>
      </c>
      <c r="H95" s="19">
        <f t="shared" si="2"/>
        <v>25790019</v>
      </c>
      <c r="I95" s="19">
        <f>I96+I97</f>
        <v>0</v>
      </c>
      <c r="J95" s="19">
        <f>J96+J97</f>
        <v>0</v>
      </c>
      <c r="K95" s="19">
        <f>K96+K97</f>
        <v>37422</v>
      </c>
      <c r="L95" s="19">
        <f>L96+L97</f>
        <v>485375</v>
      </c>
      <c r="M95" s="54">
        <f t="shared" si="24"/>
        <v>26312816</v>
      </c>
      <c r="N95" s="19">
        <f>N96+N97</f>
        <v>276048</v>
      </c>
      <c r="O95" s="54">
        <f t="shared" si="20"/>
        <v>26588864</v>
      </c>
      <c r="P95" s="19">
        <f>P96+P97</f>
        <v>0</v>
      </c>
      <c r="Q95" s="19">
        <f>Q96+Q97</f>
        <v>445000</v>
      </c>
      <c r="R95" s="54">
        <f t="shared" si="21"/>
        <v>27033864</v>
      </c>
      <c r="S95" s="19">
        <f>S96+S97</f>
        <v>747730</v>
      </c>
      <c r="T95" s="54">
        <f t="shared" si="22"/>
        <v>27781594</v>
      </c>
    </row>
    <row r="96" spans="1:20" ht="15.6" x14ac:dyDescent="0.3">
      <c r="A96" s="4" t="s">
        <v>1</v>
      </c>
      <c r="B96" s="2"/>
      <c r="C96" s="2"/>
      <c r="D96" s="3"/>
      <c r="E96" s="20">
        <f>E100+E103+E107+E119+E120+E130</f>
        <v>23614330</v>
      </c>
      <c r="F96" s="20">
        <f>F100+F103+F107+F119+F120+F130</f>
        <v>15017</v>
      </c>
      <c r="G96" s="20">
        <f>G100+G103+G107+G119+G120+G130</f>
        <v>0</v>
      </c>
      <c r="H96" s="20">
        <f t="shared" si="2"/>
        <v>23629347</v>
      </c>
      <c r="I96" s="20">
        <f>I100+I103+I107+I119+I120+I130+I125</f>
        <v>0</v>
      </c>
      <c r="J96" s="20">
        <f>J100+J103+J107+J119+J120+J130+J125</f>
        <v>0</v>
      </c>
      <c r="K96" s="20">
        <f t="shared" ref="K96" si="31">K100+K103+K107+K119+K120+K130+K125</f>
        <v>37422</v>
      </c>
      <c r="L96" s="20">
        <f>L100+L103+L107+L119+L120+L130+L125</f>
        <v>485375</v>
      </c>
      <c r="M96" s="55">
        <f t="shared" si="24"/>
        <v>24152144</v>
      </c>
      <c r="N96" s="20">
        <f t="shared" ref="N96:Q96" si="32">N100+N103+N107+N119+N120+N130+N125</f>
        <v>276048</v>
      </c>
      <c r="O96" s="55">
        <f t="shared" si="20"/>
        <v>24428192</v>
      </c>
      <c r="P96" s="20">
        <f t="shared" ref="P96" si="33">P100+P103+P107+P119+P120+P130+P125</f>
        <v>0</v>
      </c>
      <c r="Q96" s="20">
        <f t="shared" si="32"/>
        <v>445000</v>
      </c>
      <c r="R96" s="55">
        <f t="shared" si="21"/>
        <v>24873192</v>
      </c>
      <c r="S96" s="20">
        <f>S100+S103+S107+S119+S120+S130+S125+S124</f>
        <v>747730</v>
      </c>
      <c r="T96" s="55">
        <f t="shared" si="22"/>
        <v>25620922</v>
      </c>
    </row>
    <row r="97" spans="1:20" ht="15.6" x14ac:dyDescent="0.3">
      <c r="A97" s="5" t="s">
        <v>2</v>
      </c>
      <c r="B97" s="2"/>
      <c r="C97" s="2"/>
      <c r="D97" s="3"/>
      <c r="E97" s="21">
        <f>E111+E121</f>
        <v>2160672</v>
      </c>
      <c r="F97" s="21">
        <f>F111+F121</f>
        <v>0</v>
      </c>
      <c r="G97" s="21">
        <f>G111+G121</f>
        <v>0</v>
      </c>
      <c r="H97" s="21">
        <f t="shared" si="2"/>
        <v>2160672</v>
      </c>
      <c r="I97" s="21">
        <f>I111+I121</f>
        <v>0</v>
      </c>
      <c r="J97" s="21">
        <f>J111+J121</f>
        <v>0</v>
      </c>
      <c r="K97" s="21">
        <f>K111+K121</f>
        <v>0</v>
      </c>
      <c r="L97" s="21">
        <f>L111+L121</f>
        <v>0</v>
      </c>
      <c r="M97" s="56">
        <f t="shared" si="24"/>
        <v>2160672</v>
      </c>
      <c r="N97" s="21">
        <f>N111+N121</f>
        <v>0</v>
      </c>
      <c r="O97" s="56">
        <f t="shared" si="20"/>
        <v>2160672</v>
      </c>
      <c r="P97" s="21">
        <f>P111+P121</f>
        <v>0</v>
      </c>
      <c r="Q97" s="21">
        <f>Q111+Q121</f>
        <v>0</v>
      </c>
      <c r="R97" s="56">
        <f t="shared" si="21"/>
        <v>2160672</v>
      </c>
      <c r="S97" s="21">
        <f>S111+S121</f>
        <v>0</v>
      </c>
      <c r="T97" s="56">
        <f t="shared" si="22"/>
        <v>2160672</v>
      </c>
    </row>
    <row r="98" spans="1:20" ht="17.399999999999999" x14ac:dyDescent="0.35">
      <c r="A98" s="4" t="s">
        <v>3</v>
      </c>
      <c r="B98" s="2"/>
      <c r="C98" s="2"/>
      <c r="D98" s="3"/>
      <c r="E98" s="21"/>
      <c r="F98" s="21"/>
      <c r="G98" s="21"/>
      <c r="H98" s="21"/>
      <c r="I98" s="19">
        <f>I126+I127</f>
        <v>0</v>
      </c>
      <c r="J98" s="19">
        <f>J126+J127</f>
        <v>0</v>
      </c>
      <c r="K98" s="19">
        <f t="shared" ref="K98" si="34">K126+K127</f>
        <v>0</v>
      </c>
      <c r="L98" s="19">
        <f>L126+L127</f>
        <v>230000</v>
      </c>
      <c r="M98" s="19">
        <f t="shared" si="24"/>
        <v>230000</v>
      </c>
      <c r="N98" s="19">
        <f t="shared" ref="N98:Q98" si="35">N126+N127</f>
        <v>0</v>
      </c>
      <c r="O98" s="19">
        <f t="shared" si="20"/>
        <v>230000</v>
      </c>
      <c r="P98" s="19">
        <f t="shared" ref="P98" si="36">P126+P127</f>
        <v>0</v>
      </c>
      <c r="Q98" s="19">
        <f t="shared" si="35"/>
        <v>0</v>
      </c>
      <c r="R98" s="19">
        <f t="shared" si="21"/>
        <v>230000</v>
      </c>
      <c r="S98" s="19">
        <f>S115+S128</f>
        <v>43573</v>
      </c>
      <c r="T98" s="19">
        <f t="shared" si="22"/>
        <v>273573</v>
      </c>
    </row>
    <row r="99" spans="1:20" x14ac:dyDescent="0.3">
      <c r="A99" s="3"/>
      <c r="B99" s="2"/>
      <c r="C99" s="2"/>
      <c r="D99" s="3"/>
      <c r="E99" s="3"/>
      <c r="F99" s="3"/>
      <c r="G99" s="3"/>
      <c r="H99" s="3"/>
      <c r="I99" s="3"/>
      <c r="J99" s="3"/>
      <c r="K99" s="3"/>
      <c r="L99" s="3"/>
      <c r="M99" s="57">
        <f t="shared" si="24"/>
        <v>0</v>
      </c>
      <c r="N99" s="3"/>
      <c r="O99" s="57">
        <f t="shared" si="20"/>
        <v>0</v>
      </c>
      <c r="P99" s="3"/>
      <c r="Q99" s="3"/>
      <c r="R99" s="57">
        <f t="shared" si="21"/>
        <v>0</v>
      </c>
      <c r="S99" s="3"/>
      <c r="T99" s="57">
        <f t="shared" si="22"/>
        <v>0</v>
      </c>
    </row>
    <row r="100" spans="1:20" x14ac:dyDescent="0.3">
      <c r="A100" s="8" t="s">
        <v>14</v>
      </c>
      <c r="B100" s="6"/>
      <c r="C100" s="13"/>
      <c r="D100" s="13"/>
      <c r="E100" s="22">
        <f>E101</f>
        <v>3300</v>
      </c>
      <c r="F100" s="22">
        <f>F101</f>
        <v>0</v>
      </c>
      <c r="G100" s="22">
        <f>G101</f>
        <v>0</v>
      </c>
      <c r="H100" s="22">
        <f t="shared" si="2"/>
        <v>3300</v>
      </c>
      <c r="I100" s="22">
        <f>I101</f>
        <v>0</v>
      </c>
      <c r="J100" s="22">
        <f>J101</f>
        <v>0</v>
      </c>
      <c r="K100" s="22">
        <f>K101</f>
        <v>0</v>
      </c>
      <c r="L100" s="22">
        <f>L101</f>
        <v>0</v>
      </c>
      <c r="M100" s="60">
        <f t="shared" si="24"/>
        <v>3300</v>
      </c>
      <c r="N100" s="22">
        <f>N101</f>
        <v>0</v>
      </c>
      <c r="O100" s="60">
        <f t="shared" si="20"/>
        <v>3300</v>
      </c>
      <c r="P100" s="22">
        <f>P101</f>
        <v>0</v>
      </c>
      <c r="Q100" s="22">
        <f>Q101</f>
        <v>0</v>
      </c>
      <c r="R100" s="60">
        <f t="shared" si="21"/>
        <v>3300</v>
      </c>
      <c r="S100" s="22">
        <f>S101</f>
        <v>0</v>
      </c>
      <c r="T100" s="60">
        <f t="shared" si="22"/>
        <v>3300</v>
      </c>
    </row>
    <row r="101" spans="1:20" x14ac:dyDescent="0.3">
      <c r="A101" s="12" t="s">
        <v>15</v>
      </c>
      <c r="B101" s="11">
        <v>20</v>
      </c>
      <c r="C101" s="11">
        <v>41</v>
      </c>
      <c r="D101" s="11" t="s">
        <v>16</v>
      </c>
      <c r="E101" s="23">
        <v>3300</v>
      </c>
      <c r="F101" s="23"/>
      <c r="G101" s="23"/>
      <c r="H101" s="23">
        <f t="shared" ref="H101:H153" si="37">E101+F101+G101</f>
        <v>3300</v>
      </c>
      <c r="I101" s="23"/>
      <c r="J101" s="23"/>
      <c r="K101" s="23"/>
      <c r="L101" s="23"/>
      <c r="M101" s="59">
        <f t="shared" si="24"/>
        <v>3300</v>
      </c>
      <c r="N101" s="23"/>
      <c r="O101" s="59">
        <f t="shared" si="20"/>
        <v>3300</v>
      </c>
      <c r="P101" s="23"/>
      <c r="Q101" s="23"/>
      <c r="R101" s="59">
        <f t="shared" si="21"/>
        <v>3300</v>
      </c>
      <c r="S101" s="23"/>
      <c r="T101" s="59">
        <f t="shared" si="22"/>
        <v>3300</v>
      </c>
    </row>
    <row r="102" spans="1:20" ht="15.6" x14ac:dyDescent="0.3">
      <c r="A102" s="4"/>
      <c r="B102" s="2"/>
      <c r="C102" s="14"/>
      <c r="D102" s="14"/>
      <c r="E102" s="3"/>
      <c r="F102" s="3"/>
      <c r="G102" s="3"/>
      <c r="H102" s="3"/>
      <c r="I102" s="3"/>
      <c r="J102" s="3"/>
      <c r="K102" s="3"/>
      <c r="L102" s="3"/>
      <c r="M102" s="57">
        <f t="shared" si="24"/>
        <v>0</v>
      </c>
      <c r="N102" s="3"/>
      <c r="O102" s="57">
        <f t="shared" si="20"/>
        <v>0</v>
      </c>
      <c r="P102" s="3"/>
      <c r="Q102" s="3"/>
      <c r="R102" s="57">
        <f t="shared" si="21"/>
        <v>0</v>
      </c>
      <c r="S102" s="3"/>
      <c r="T102" s="57">
        <f t="shared" si="22"/>
        <v>0</v>
      </c>
    </row>
    <row r="103" spans="1:20" x14ac:dyDescent="0.3">
      <c r="A103" s="8" t="s">
        <v>5</v>
      </c>
      <c r="B103" s="6"/>
      <c r="C103" s="13"/>
      <c r="D103" s="13"/>
      <c r="E103" s="22">
        <f>E104</f>
        <v>12068709</v>
      </c>
      <c r="F103" s="22">
        <f>F104</f>
        <v>-17983</v>
      </c>
      <c r="G103" s="22">
        <f>G104</f>
        <v>0</v>
      </c>
      <c r="H103" s="22">
        <f t="shared" si="37"/>
        <v>12050726</v>
      </c>
      <c r="I103" s="22">
        <f>I104+I105</f>
        <v>0</v>
      </c>
      <c r="J103" s="22">
        <f t="shared" ref="J103:L103" si="38">J104+J105</f>
        <v>0</v>
      </c>
      <c r="K103" s="22">
        <f t="shared" si="38"/>
        <v>37422</v>
      </c>
      <c r="L103" s="22">
        <f t="shared" si="38"/>
        <v>0</v>
      </c>
      <c r="M103" s="60">
        <f t="shared" si="24"/>
        <v>12088148</v>
      </c>
      <c r="N103" s="22">
        <f t="shared" ref="N103:Q103" si="39">N104+N105</f>
        <v>184250</v>
      </c>
      <c r="O103" s="60">
        <f t="shared" si="20"/>
        <v>12272398</v>
      </c>
      <c r="P103" s="22">
        <f t="shared" ref="P103" si="40">P104+P105</f>
        <v>0</v>
      </c>
      <c r="Q103" s="22">
        <f t="shared" si="39"/>
        <v>0</v>
      </c>
      <c r="R103" s="60">
        <f t="shared" si="21"/>
        <v>12272398</v>
      </c>
      <c r="S103" s="22">
        <f t="shared" ref="S103" si="41">S104+S105</f>
        <v>137000</v>
      </c>
      <c r="T103" s="60">
        <f t="shared" si="22"/>
        <v>12409398</v>
      </c>
    </row>
    <row r="104" spans="1:20" x14ac:dyDescent="0.3">
      <c r="A104" s="9" t="s">
        <v>6</v>
      </c>
      <c r="B104" s="11">
        <v>20</v>
      </c>
      <c r="C104" s="11">
        <v>50</v>
      </c>
      <c r="D104" s="11"/>
      <c r="E104" s="23">
        <v>12068709</v>
      </c>
      <c r="F104" s="23">
        <v>-17983</v>
      </c>
      <c r="G104" s="23"/>
      <c r="H104" s="23">
        <f t="shared" si="37"/>
        <v>12050726</v>
      </c>
      <c r="I104" s="23"/>
      <c r="J104" s="23"/>
      <c r="K104" s="23"/>
      <c r="L104" s="23"/>
      <c r="M104" s="59">
        <f t="shared" si="24"/>
        <v>12050726</v>
      </c>
      <c r="N104" s="23">
        <v>184250</v>
      </c>
      <c r="O104" s="59">
        <f t="shared" si="20"/>
        <v>12234976</v>
      </c>
      <c r="P104" s="23"/>
      <c r="Q104" s="23"/>
      <c r="R104" s="59">
        <f t="shared" si="21"/>
        <v>12234976</v>
      </c>
      <c r="S104" s="23">
        <v>137000</v>
      </c>
      <c r="T104" s="59">
        <f t="shared" si="22"/>
        <v>12371976</v>
      </c>
    </row>
    <row r="105" spans="1:20" x14ac:dyDescent="0.3">
      <c r="A105" s="9" t="s">
        <v>47</v>
      </c>
      <c r="B105" s="11">
        <v>20</v>
      </c>
      <c r="C105" s="11">
        <v>50</v>
      </c>
      <c r="D105" s="11" t="s">
        <v>48</v>
      </c>
      <c r="E105" s="23"/>
      <c r="F105" s="23"/>
      <c r="G105" s="23"/>
      <c r="H105" s="23"/>
      <c r="I105" s="23"/>
      <c r="J105" s="23"/>
      <c r="K105" s="23">
        <v>37422</v>
      </c>
      <c r="L105" s="23"/>
      <c r="M105" s="59">
        <f t="shared" si="24"/>
        <v>37422</v>
      </c>
      <c r="N105" s="23"/>
      <c r="O105" s="59">
        <f t="shared" si="20"/>
        <v>37422</v>
      </c>
      <c r="P105" s="23"/>
      <c r="Q105" s="23"/>
      <c r="R105" s="59">
        <f t="shared" si="21"/>
        <v>37422</v>
      </c>
      <c r="S105" s="23"/>
      <c r="T105" s="59">
        <f t="shared" si="22"/>
        <v>37422</v>
      </c>
    </row>
    <row r="106" spans="1:20" x14ac:dyDescent="0.3">
      <c r="A106" s="3"/>
      <c r="B106" s="11"/>
      <c r="C106" s="11"/>
      <c r="D106" s="11"/>
      <c r="E106" s="3"/>
      <c r="F106" s="3"/>
      <c r="G106" s="3"/>
      <c r="H106" s="3"/>
      <c r="I106" s="3"/>
      <c r="J106" s="3"/>
      <c r="K106" s="3"/>
      <c r="L106" s="3"/>
      <c r="M106" s="57">
        <f t="shared" si="24"/>
        <v>0</v>
      </c>
      <c r="N106" s="3"/>
      <c r="O106" s="57">
        <f t="shared" si="20"/>
        <v>0</v>
      </c>
      <c r="P106" s="3"/>
      <c r="Q106" s="3"/>
      <c r="R106" s="57">
        <f t="shared" si="21"/>
        <v>0</v>
      </c>
      <c r="S106" s="3"/>
      <c r="T106" s="57">
        <f t="shared" si="22"/>
        <v>0</v>
      </c>
    </row>
    <row r="107" spans="1:20" x14ac:dyDescent="0.3">
      <c r="A107" s="8" t="s">
        <v>7</v>
      </c>
      <c r="B107" s="15"/>
      <c r="C107" s="15"/>
      <c r="D107" s="15"/>
      <c r="E107" s="22">
        <f>E108+E109</f>
        <v>11394521</v>
      </c>
      <c r="F107" s="22">
        <f>F108+F109</f>
        <v>33000</v>
      </c>
      <c r="G107" s="22">
        <f>G108+G109</f>
        <v>0</v>
      </c>
      <c r="H107" s="22">
        <f t="shared" si="37"/>
        <v>11427521</v>
      </c>
      <c r="I107" s="22">
        <f>I108+I109</f>
        <v>0</v>
      </c>
      <c r="J107" s="22">
        <f>J108+J109</f>
        <v>0</v>
      </c>
      <c r="K107" s="22">
        <f>K108+K109</f>
        <v>0</v>
      </c>
      <c r="L107" s="22">
        <f>L108+L109</f>
        <v>0</v>
      </c>
      <c r="M107" s="60">
        <f t="shared" si="24"/>
        <v>11427521</v>
      </c>
      <c r="N107" s="22">
        <f>N108+N109</f>
        <v>91798</v>
      </c>
      <c r="O107" s="60">
        <f t="shared" si="20"/>
        <v>11519319</v>
      </c>
      <c r="P107" s="22">
        <f>P108+P109</f>
        <v>0</v>
      </c>
      <c r="Q107" s="22">
        <f>Q108+Q109</f>
        <v>445000</v>
      </c>
      <c r="R107" s="60">
        <f t="shared" si="21"/>
        <v>11964319</v>
      </c>
      <c r="S107" s="22">
        <f>S108+S109</f>
        <v>595521</v>
      </c>
      <c r="T107" s="60">
        <f t="shared" si="22"/>
        <v>12559840</v>
      </c>
    </row>
    <row r="108" spans="1:20" x14ac:dyDescent="0.3">
      <c r="A108" s="9" t="s">
        <v>8</v>
      </c>
      <c r="B108" s="11">
        <v>20</v>
      </c>
      <c r="C108" s="11">
        <v>55</v>
      </c>
      <c r="D108" s="11"/>
      <c r="E108" s="23">
        <v>1301804</v>
      </c>
      <c r="F108" s="23">
        <v>33000</v>
      </c>
      <c r="G108" s="23"/>
      <c r="H108" s="23">
        <f t="shared" si="37"/>
        <v>1334804</v>
      </c>
      <c r="I108" s="23"/>
      <c r="J108" s="23"/>
      <c r="K108" s="23"/>
      <c r="L108" s="23"/>
      <c r="M108" s="59">
        <f t="shared" si="24"/>
        <v>1334804</v>
      </c>
      <c r="N108" s="23">
        <v>91798</v>
      </c>
      <c r="O108" s="59">
        <f t="shared" si="20"/>
        <v>1426602</v>
      </c>
      <c r="P108" s="23"/>
      <c r="Q108" s="23"/>
      <c r="R108" s="59">
        <f t="shared" si="21"/>
        <v>1426602</v>
      </c>
      <c r="S108" s="23">
        <v>163000</v>
      </c>
      <c r="T108" s="59">
        <f t="shared" si="22"/>
        <v>1589602</v>
      </c>
    </row>
    <row r="109" spans="1:20" x14ac:dyDescent="0.3">
      <c r="A109" s="9" t="s">
        <v>17</v>
      </c>
      <c r="B109" s="11">
        <v>20</v>
      </c>
      <c r="C109" s="11">
        <v>55</v>
      </c>
      <c r="D109" s="11" t="s">
        <v>18</v>
      </c>
      <c r="E109" s="23">
        <v>10092717</v>
      </c>
      <c r="F109" s="23"/>
      <c r="G109" s="23"/>
      <c r="H109" s="23">
        <f t="shared" si="37"/>
        <v>10092717</v>
      </c>
      <c r="I109" s="23"/>
      <c r="J109" s="23"/>
      <c r="K109" s="23"/>
      <c r="L109" s="23"/>
      <c r="M109" s="59">
        <f t="shared" si="24"/>
        <v>10092717</v>
      </c>
      <c r="N109" s="23"/>
      <c r="O109" s="59">
        <f t="shared" si="20"/>
        <v>10092717</v>
      </c>
      <c r="P109" s="23"/>
      <c r="Q109" s="23">
        <v>445000</v>
      </c>
      <c r="R109" s="59">
        <f t="shared" si="21"/>
        <v>10537717</v>
      </c>
      <c r="S109" s="23">
        <v>432521</v>
      </c>
      <c r="T109" s="59">
        <f t="shared" si="22"/>
        <v>10970238</v>
      </c>
    </row>
    <row r="110" spans="1:20" x14ac:dyDescent="0.3">
      <c r="A110" s="9"/>
      <c r="B110" s="10"/>
      <c r="C110" s="10"/>
      <c r="D110" s="11"/>
      <c r="E110" s="3"/>
      <c r="F110" s="3"/>
      <c r="G110" s="3"/>
      <c r="H110" s="3"/>
      <c r="I110" s="3"/>
      <c r="J110" s="3"/>
      <c r="K110" s="3"/>
      <c r="L110" s="3"/>
      <c r="M110" s="57">
        <f t="shared" si="24"/>
        <v>0</v>
      </c>
      <c r="N110" s="3"/>
      <c r="O110" s="57">
        <f t="shared" si="20"/>
        <v>0</v>
      </c>
      <c r="P110" s="3"/>
      <c r="Q110" s="3"/>
      <c r="R110" s="57">
        <f t="shared" si="21"/>
        <v>0</v>
      </c>
      <c r="S110" s="3"/>
      <c r="T110" s="57">
        <f t="shared" si="22"/>
        <v>0</v>
      </c>
    </row>
    <row r="111" spans="1:20" x14ac:dyDescent="0.3">
      <c r="A111" s="16" t="s">
        <v>9</v>
      </c>
      <c r="B111" s="17"/>
      <c r="C111" s="17"/>
      <c r="D111" s="15"/>
      <c r="E111" s="22">
        <f>E112+E113</f>
        <v>2152672</v>
      </c>
      <c r="F111" s="22">
        <f>F112+F113</f>
        <v>0</v>
      </c>
      <c r="G111" s="22">
        <f>G112+G113</f>
        <v>0</v>
      </c>
      <c r="H111" s="22">
        <f t="shared" si="37"/>
        <v>2152672</v>
      </c>
      <c r="I111" s="22">
        <f>I112+I113</f>
        <v>0</v>
      </c>
      <c r="J111" s="22">
        <f>J112+J113</f>
        <v>0</v>
      </c>
      <c r="K111" s="22">
        <f>K112+K113</f>
        <v>0</v>
      </c>
      <c r="L111" s="22">
        <f>L112+L113</f>
        <v>0</v>
      </c>
      <c r="M111" s="60">
        <f t="shared" si="24"/>
        <v>2152672</v>
      </c>
      <c r="N111" s="22">
        <f>N112+N113</f>
        <v>0</v>
      </c>
      <c r="O111" s="60">
        <f t="shared" si="20"/>
        <v>2152672</v>
      </c>
      <c r="P111" s="22">
        <f>P112+P113</f>
        <v>0</v>
      </c>
      <c r="Q111" s="22">
        <f>Q112+Q113</f>
        <v>0</v>
      </c>
      <c r="R111" s="60">
        <f t="shared" si="21"/>
        <v>2152672</v>
      </c>
      <c r="S111" s="22">
        <f>S112+S113</f>
        <v>0</v>
      </c>
      <c r="T111" s="60">
        <f t="shared" si="22"/>
        <v>2152672</v>
      </c>
    </row>
    <row r="112" spans="1:20" x14ac:dyDescent="0.3">
      <c r="A112" s="12" t="s">
        <v>10</v>
      </c>
      <c r="B112" s="11">
        <v>10</v>
      </c>
      <c r="C112" s="11">
        <v>601</v>
      </c>
      <c r="D112" s="11"/>
      <c r="E112" s="23">
        <v>134129</v>
      </c>
      <c r="F112" s="23"/>
      <c r="G112" s="23"/>
      <c r="H112" s="23">
        <f t="shared" si="37"/>
        <v>134129</v>
      </c>
      <c r="I112" s="23"/>
      <c r="J112" s="23"/>
      <c r="K112" s="23"/>
      <c r="L112" s="23"/>
      <c r="M112" s="59">
        <f t="shared" si="24"/>
        <v>134129</v>
      </c>
      <c r="N112" s="23"/>
      <c r="O112" s="59">
        <f t="shared" si="20"/>
        <v>134129</v>
      </c>
      <c r="P112" s="23"/>
      <c r="Q112" s="23"/>
      <c r="R112" s="59">
        <f t="shared" si="21"/>
        <v>134129</v>
      </c>
      <c r="S112" s="23"/>
      <c r="T112" s="59">
        <f t="shared" si="22"/>
        <v>134129</v>
      </c>
    </row>
    <row r="113" spans="1:20" x14ac:dyDescent="0.3">
      <c r="A113" s="12" t="s">
        <v>19</v>
      </c>
      <c r="B113" s="11">
        <v>10</v>
      </c>
      <c r="C113" s="11">
        <v>601</v>
      </c>
      <c r="D113" s="11" t="s">
        <v>18</v>
      </c>
      <c r="E113" s="23">
        <v>2018543</v>
      </c>
      <c r="F113" s="23"/>
      <c r="G113" s="23"/>
      <c r="H113" s="23">
        <f t="shared" si="37"/>
        <v>2018543</v>
      </c>
      <c r="I113" s="23"/>
      <c r="J113" s="23"/>
      <c r="K113" s="23"/>
      <c r="L113" s="23"/>
      <c r="M113" s="59">
        <f t="shared" si="24"/>
        <v>2018543</v>
      </c>
      <c r="N113" s="23"/>
      <c r="O113" s="59">
        <f t="shared" si="20"/>
        <v>2018543</v>
      </c>
      <c r="P113" s="23"/>
      <c r="Q113" s="23"/>
      <c r="R113" s="59">
        <f t="shared" si="21"/>
        <v>2018543</v>
      </c>
      <c r="S113" s="23"/>
      <c r="T113" s="59">
        <f t="shared" si="22"/>
        <v>2018543</v>
      </c>
    </row>
    <row r="114" spans="1:20" x14ac:dyDescent="0.3">
      <c r="A114" s="3"/>
      <c r="B114" s="2"/>
      <c r="C114" s="2"/>
      <c r="D114" s="3"/>
      <c r="E114" s="3"/>
      <c r="F114" s="3"/>
      <c r="G114" s="3"/>
      <c r="H114" s="3"/>
      <c r="I114" s="3"/>
      <c r="J114" s="3"/>
      <c r="K114" s="3"/>
      <c r="L114" s="3"/>
      <c r="M114" s="57">
        <f t="shared" si="24"/>
        <v>0</v>
      </c>
      <c r="N114" s="3"/>
      <c r="O114" s="57">
        <f t="shared" si="20"/>
        <v>0</v>
      </c>
      <c r="P114" s="3"/>
      <c r="Q114" s="3"/>
      <c r="R114" s="57">
        <f t="shared" si="21"/>
        <v>0</v>
      </c>
      <c r="S114" s="3"/>
      <c r="T114" s="59">
        <f t="shared" si="22"/>
        <v>0</v>
      </c>
    </row>
    <row r="115" spans="1:20" x14ac:dyDescent="0.3">
      <c r="A115" s="8" t="s">
        <v>11</v>
      </c>
      <c r="B115" s="2"/>
      <c r="C115" s="2"/>
      <c r="D115" s="3"/>
      <c r="E115" s="3"/>
      <c r="F115" s="3"/>
      <c r="G115" s="3"/>
      <c r="H115" s="3"/>
      <c r="I115" s="3"/>
      <c r="J115" s="3"/>
      <c r="K115" s="3"/>
      <c r="L115" s="3"/>
      <c r="M115" s="57"/>
      <c r="N115" s="3"/>
      <c r="O115" s="57"/>
      <c r="P115" s="3"/>
      <c r="Q115" s="3"/>
      <c r="R115" s="57"/>
      <c r="S115" s="22">
        <f>S116</f>
        <v>8557</v>
      </c>
      <c r="T115" s="22">
        <f t="shared" si="22"/>
        <v>8557</v>
      </c>
    </row>
    <row r="116" spans="1:20" x14ac:dyDescent="0.3">
      <c r="A116" s="9" t="s">
        <v>28</v>
      </c>
      <c r="B116" s="10">
        <v>20</v>
      </c>
      <c r="C116" s="2">
        <v>15</v>
      </c>
      <c r="D116" s="11" t="s">
        <v>12</v>
      </c>
      <c r="E116" s="3"/>
      <c r="F116" s="3"/>
      <c r="G116" s="3"/>
      <c r="H116" s="3"/>
      <c r="I116" s="3"/>
      <c r="J116" s="3"/>
      <c r="K116" s="3"/>
      <c r="L116" s="3"/>
      <c r="M116" s="57"/>
      <c r="N116" s="3"/>
      <c r="O116" s="57"/>
      <c r="P116" s="3"/>
      <c r="Q116" s="3"/>
      <c r="R116" s="57"/>
      <c r="S116" s="59">
        <v>8557</v>
      </c>
      <c r="T116" s="59">
        <f t="shared" si="22"/>
        <v>8557</v>
      </c>
    </row>
    <row r="117" spans="1:20" x14ac:dyDescent="0.3">
      <c r="A117" s="3"/>
      <c r="B117" s="2"/>
      <c r="C117" s="2"/>
      <c r="D117" s="3"/>
      <c r="E117" s="3"/>
      <c r="F117" s="3"/>
      <c r="G117" s="3"/>
      <c r="H117" s="3"/>
      <c r="I117" s="3"/>
      <c r="J117" s="3"/>
      <c r="K117" s="3"/>
      <c r="L117" s="3"/>
      <c r="M117" s="57"/>
      <c r="N117" s="3"/>
      <c r="O117" s="57"/>
      <c r="P117" s="3"/>
      <c r="Q117" s="3"/>
      <c r="R117" s="57"/>
      <c r="S117" s="3"/>
      <c r="T117" s="57"/>
    </row>
    <row r="118" spans="1:20" x14ac:dyDescent="0.3">
      <c r="A118" s="8" t="s">
        <v>20</v>
      </c>
      <c r="B118" s="6"/>
      <c r="C118" s="6"/>
      <c r="D118" s="7"/>
      <c r="E118" s="22">
        <f>E119+E120+E121</f>
        <v>139000</v>
      </c>
      <c r="F118" s="22">
        <f>F119+F120+F121</f>
        <v>0</v>
      </c>
      <c r="G118" s="22">
        <f>G119+G120+G121</f>
        <v>0</v>
      </c>
      <c r="H118" s="22">
        <f t="shared" si="37"/>
        <v>139000</v>
      </c>
      <c r="I118" s="22">
        <f>I119+I120+I121</f>
        <v>0</v>
      </c>
      <c r="J118" s="22">
        <f>J119+J120+J121</f>
        <v>0</v>
      </c>
      <c r="K118" s="22">
        <f>K119+K120+K121</f>
        <v>0</v>
      </c>
      <c r="L118" s="22">
        <f>L119+L120+L121</f>
        <v>0</v>
      </c>
      <c r="M118" s="60">
        <f t="shared" si="24"/>
        <v>139000</v>
      </c>
      <c r="N118" s="22">
        <f>N119+N120+N121</f>
        <v>0</v>
      </c>
      <c r="O118" s="60">
        <f t="shared" si="20"/>
        <v>139000</v>
      </c>
      <c r="P118" s="22">
        <f>P119+P120+P121</f>
        <v>0</v>
      </c>
      <c r="Q118" s="22">
        <f>Q119+Q120+Q121</f>
        <v>0</v>
      </c>
      <c r="R118" s="60">
        <f t="shared" si="21"/>
        <v>139000</v>
      </c>
      <c r="S118" s="22">
        <f>S119+S120+S121</f>
        <v>0</v>
      </c>
      <c r="T118" s="60">
        <f t="shared" si="22"/>
        <v>139000</v>
      </c>
    </row>
    <row r="119" spans="1:20" x14ac:dyDescent="0.3">
      <c r="A119" s="9" t="s">
        <v>5</v>
      </c>
      <c r="B119" s="11">
        <v>44</v>
      </c>
      <c r="C119" s="11">
        <v>50</v>
      </c>
      <c r="D119" s="11"/>
      <c r="E119" s="23">
        <v>45000</v>
      </c>
      <c r="F119" s="23"/>
      <c r="G119" s="23"/>
      <c r="H119" s="23">
        <f t="shared" si="37"/>
        <v>45000</v>
      </c>
      <c r="I119" s="23"/>
      <c r="J119" s="23"/>
      <c r="K119" s="23"/>
      <c r="L119" s="23"/>
      <c r="M119" s="59">
        <f t="shared" ref="M119:M151" si="42">H119+L119+K119+I119+J119</f>
        <v>45000</v>
      </c>
      <c r="N119" s="23"/>
      <c r="O119" s="59">
        <f t="shared" si="20"/>
        <v>45000</v>
      </c>
      <c r="P119" s="23"/>
      <c r="Q119" s="23"/>
      <c r="R119" s="59">
        <f t="shared" si="21"/>
        <v>45000</v>
      </c>
      <c r="S119" s="23"/>
      <c r="T119" s="59">
        <f t="shared" si="22"/>
        <v>45000</v>
      </c>
    </row>
    <row r="120" spans="1:20" x14ac:dyDescent="0.3">
      <c r="A120" s="9" t="s">
        <v>8</v>
      </c>
      <c r="B120" s="11">
        <v>44</v>
      </c>
      <c r="C120" s="11">
        <v>55</v>
      </c>
      <c r="D120" s="11"/>
      <c r="E120" s="23">
        <v>86000</v>
      </c>
      <c r="F120" s="23"/>
      <c r="G120" s="23"/>
      <c r="H120" s="23">
        <f t="shared" si="37"/>
        <v>86000</v>
      </c>
      <c r="I120" s="23"/>
      <c r="J120" s="23"/>
      <c r="K120" s="23"/>
      <c r="L120" s="23"/>
      <c r="M120" s="59">
        <f t="shared" si="42"/>
        <v>86000</v>
      </c>
      <c r="N120" s="23"/>
      <c r="O120" s="59">
        <f t="shared" si="20"/>
        <v>86000</v>
      </c>
      <c r="P120" s="23"/>
      <c r="Q120" s="23"/>
      <c r="R120" s="59">
        <f t="shared" si="21"/>
        <v>86000</v>
      </c>
      <c r="S120" s="23"/>
      <c r="T120" s="59">
        <f t="shared" si="22"/>
        <v>86000</v>
      </c>
    </row>
    <row r="121" spans="1:20" x14ac:dyDescent="0.3">
      <c r="A121" s="9" t="s">
        <v>9</v>
      </c>
      <c r="B121" s="11">
        <v>44</v>
      </c>
      <c r="C121" s="11">
        <v>601</v>
      </c>
      <c r="D121" s="11"/>
      <c r="E121" s="23">
        <v>8000</v>
      </c>
      <c r="F121" s="23"/>
      <c r="G121" s="23"/>
      <c r="H121" s="23">
        <f t="shared" si="37"/>
        <v>8000</v>
      </c>
      <c r="I121" s="23"/>
      <c r="J121" s="23"/>
      <c r="K121" s="23"/>
      <c r="L121" s="23"/>
      <c r="M121" s="59">
        <f t="shared" si="42"/>
        <v>8000</v>
      </c>
      <c r="N121" s="23"/>
      <c r="O121" s="59">
        <f t="shared" si="20"/>
        <v>8000</v>
      </c>
      <c r="P121" s="23"/>
      <c r="Q121" s="23"/>
      <c r="R121" s="59">
        <f t="shared" si="21"/>
        <v>8000</v>
      </c>
      <c r="S121" s="23"/>
      <c r="T121" s="59">
        <f t="shared" si="22"/>
        <v>8000</v>
      </c>
    </row>
    <row r="122" spans="1:20" x14ac:dyDescent="0.3">
      <c r="A122" s="9"/>
      <c r="B122" s="11"/>
      <c r="C122" s="11"/>
      <c r="D122" s="11"/>
      <c r="E122" s="23"/>
      <c r="F122" s="23"/>
      <c r="G122" s="23"/>
      <c r="H122" s="23"/>
      <c r="I122" s="23"/>
      <c r="J122" s="23"/>
      <c r="K122" s="23"/>
      <c r="L122" s="23"/>
      <c r="M122" s="59">
        <f t="shared" si="42"/>
        <v>0</v>
      </c>
      <c r="N122" s="23"/>
      <c r="O122" s="59">
        <f t="shared" si="20"/>
        <v>0</v>
      </c>
      <c r="P122" s="23"/>
      <c r="Q122" s="23"/>
      <c r="R122" s="59">
        <f t="shared" si="21"/>
        <v>0</v>
      </c>
      <c r="S122" s="23"/>
      <c r="T122" s="59">
        <f t="shared" si="22"/>
        <v>0</v>
      </c>
    </row>
    <row r="123" spans="1:20" x14ac:dyDescent="0.3">
      <c r="A123" s="8" t="s">
        <v>42</v>
      </c>
      <c r="B123" s="11"/>
      <c r="C123" s="11"/>
      <c r="D123" s="11"/>
      <c r="E123" s="23"/>
      <c r="F123" s="23"/>
      <c r="G123" s="23"/>
      <c r="H123" s="23"/>
      <c r="I123" s="22">
        <f>I125+I126+I127</f>
        <v>0</v>
      </c>
      <c r="J123" s="22">
        <f>J125+J126+J127</f>
        <v>0</v>
      </c>
      <c r="K123" s="22">
        <f t="shared" ref="K123" si="43">K125+K126+K127</f>
        <v>0</v>
      </c>
      <c r="L123" s="22">
        <f>L125+L126+L127</f>
        <v>715375</v>
      </c>
      <c r="M123" s="60">
        <f t="shared" si="42"/>
        <v>715375</v>
      </c>
      <c r="N123" s="22">
        <f t="shared" ref="N123:Q123" si="44">N125+N126+N127</f>
        <v>0</v>
      </c>
      <c r="O123" s="60">
        <f t="shared" si="20"/>
        <v>715375</v>
      </c>
      <c r="P123" s="22">
        <f t="shared" ref="P123" si="45">P125+P126+P127</f>
        <v>0</v>
      </c>
      <c r="Q123" s="22">
        <f t="shared" si="44"/>
        <v>0</v>
      </c>
      <c r="R123" s="60">
        <f t="shared" si="21"/>
        <v>715375</v>
      </c>
      <c r="S123" s="22">
        <f>S124+S128</f>
        <v>50225</v>
      </c>
      <c r="T123" s="60">
        <f>R123+S123</f>
        <v>765600</v>
      </c>
    </row>
    <row r="124" spans="1:20" x14ac:dyDescent="0.3">
      <c r="A124" s="8"/>
      <c r="B124" s="10">
        <v>20</v>
      </c>
      <c r="C124" s="10">
        <v>50</v>
      </c>
      <c r="D124" s="11" t="s">
        <v>49</v>
      </c>
      <c r="E124" s="23"/>
      <c r="F124" s="23"/>
      <c r="G124" s="23"/>
      <c r="H124" s="23"/>
      <c r="I124" s="22"/>
      <c r="J124" s="22"/>
      <c r="K124" s="22"/>
      <c r="L124" s="22"/>
      <c r="M124" s="60"/>
      <c r="N124" s="22"/>
      <c r="O124" s="60"/>
      <c r="P124" s="22"/>
      <c r="Q124" s="22"/>
      <c r="R124" s="60"/>
      <c r="S124" s="59">
        <v>15209</v>
      </c>
      <c r="T124" s="59">
        <f t="shared" si="22"/>
        <v>15209</v>
      </c>
    </row>
    <row r="125" spans="1:20" hidden="1" x14ac:dyDescent="0.3">
      <c r="A125" s="8"/>
      <c r="B125" s="10">
        <v>20</v>
      </c>
      <c r="C125" s="10">
        <v>55</v>
      </c>
      <c r="D125" s="11" t="s">
        <v>49</v>
      </c>
      <c r="E125" s="23"/>
      <c r="F125" s="23"/>
      <c r="G125" s="23"/>
      <c r="H125" s="23"/>
      <c r="I125" s="23"/>
      <c r="J125" s="23"/>
      <c r="K125" s="23"/>
      <c r="L125" s="23">
        <v>485375</v>
      </c>
      <c r="M125" s="59">
        <f t="shared" si="42"/>
        <v>485375</v>
      </c>
      <c r="N125" s="23"/>
      <c r="O125" s="59">
        <f t="shared" si="20"/>
        <v>485375</v>
      </c>
      <c r="P125" s="23"/>
      <c r="Q125" s="23"/>
      <c r="R125" s="59">
        <f t="shared" si="21"/>
        <v>485375</v>
      </c>
      <c r="S125" s="23"/>
      <c r="T125" s="59">
        <f t="shared" si="22"/>
        <v>485375</v>
      </c>
    </row>
    <row r="126" spans="1:20" hidden="1" x14ac:dyDescent="0.3">
      <c r="A126" s="8"/>
      <c r="B126" s="10">
        <v>20</v>
      </c>
      <c r="C126" s="10">
        <v>15</v>
      </c>
      <c r="D126" s="11" t="s">
        <v>50</v>
      </c>
      <c r="E126" s="23"/>
      <c r="F126" s="23"/>
      <c r="G126" s="23"/>
      <c r="H126" s="23"/>
      <c r="I126" s="23"/>
      <c r="J126" s="23"/>
      <c r="K126" s="23"/>
      <c r="L126" s="23">
        <v>30000</v>
      </c>
      <c r="M126" s="59">
        <f t="shared" si="42"/>
        <v>30000</v>
      </c>
      <c r="N126" s="23"/>
      <c r="O126" s="59">
        <f t="shared" si="20"/>
        <v>30000</v>
      </c>
      <c r="P126" s="23"/>
      <c r="Q126" s="23"/>
      <c r="R126" s="59">
        <f t="shared" si="21"/>
        <v>30000</v>
      </c>
      <c r="S126" s="23"/>
      <c r="T126" s="59">
        <f t="shared" si="22"/>
        <v>30000</v>
      </c>
    </row>
    <row r="127" spans="1:20" hidden="1" x14ac:dyDescent="0.3">
      <c r="A127" s="8"/>
      <c r="B127" s="10">
        <v>20</v>
      </c>
      <c r="C127" s="10">
        <v>15</v>
      </c>
      <c r="D127" s="11" t="s">
        <v>45</v>
      </c>
      <c r="E127" s="23"/>
      <c r="F127" s="23"/>
      <c r="G127" s="23"/>
      <c r="H127" s="23"/>
      <c r="I127" s="23"/>
      <c r="J127" s="23"/>
      <c r="K127" s="23"/>
      <c r="L127" s="23">
        <v>200000</v>
      </c>
      <c r="M127" s="59">
        <f t="shared" si="42"/>
        <v>200000</v>
      </c>
      <c r="N127" s="23"/>
      <c r="O127" s="59">
        <f t="shared" si="20"/>
        <v>200000</v>
      </c>
      <c r="P127" s="23"/>
      <c r="Q127" s="23"/>
      <c r="R127" s="59">
        <f t="shared" si="21"/>
        <v>200000</v>
      </c>
      <c r="S127" s="23"/>
      <c r="T127" s="59">
        <f t="shared" si="22"/>
        <v>200000</v>
      </c>
    </row>
    <row r="128" spans="1:20" x14ac:dyDescent="0.3">
      <c r="A128" s="8"/>
      <c r="B128" s="10">
        <v>20</v>
      </c>
      <c r="C128" s="10">
        <v>15</v>
      </c>
      <c r="D128" s="11" t="s">
        <v>44</v>
      </c>
      <c r="E128" s="23"/>
      <c r="F128" s="23"/>
      <c r="G128" s="23"/>
      <c r="H128" s="23"/>
      <c r="I128" s="23"/>
      <c r="J128" s="23"/>
      <c r="K128" s="23"/>
      <c r="L128" s="23"/>
      <c r="M128" s="59"/>
      <c r="N128" s="23"/>
      <c r="O128" s="59"/>
      <c r="P128" s="23"/>
      <c r="Q128" s="23"/>
      <c r="R128" s="59"/>
      <c r="S128" s="23">
        <v>35016</v>
      </c>
      <c r="T128" s="59">
        <f t="shared" si="22"/>
        <v>35016</v>
      </c>
    </row>
    <row r="129" spans="1:20" x14ac:dyDescent="0.3">
      <c r="A129" s="3"/>
      <c r="B129" s="2"/>
      <c r="C129" s="2"/>
      <c r="D129" s="3"/>
      <c r="E129" s="3"/>
      <c r="F129" s="3"/>
      <c r="G129" s="3"/>
      <c r="H129" s="3"/>
      <c r="I129" s="3"/>
      <c r="J129" s="3"/>
      <c r="K129" s="3"/>
      <c r="L129" s="3"/>
      <c r="M129" s="59">
        <f t="shared" si="42"/>
        <v>0</v>
      </c>
      <c r="N129" s="3"/>
      <c r="O129" s="59">
        <f t="shared" si="20"/>
        <v>0</v>
      </c>
      <c r="P129" s="3"/>
      <c r="Q129" s="3"/>
      <c r="R129" s="59">
        <f t="shared" si="21"/>
        <v>0</v>
      </c>
      <c r="S129" s="3"/>
      <c r="T129" s="59">
        <f t="shared" si="22"/>
        <v>0</v>
      </c>
    </row>
    <row r="130" spans="1:20" x14ac:dyDescent="0.3">
      <c r="A130" s="8" t="s">
        <v>21</v>
      </c>
      <c r="B130" s="17">
        <v>60</v>
      </c>
      <c r="C130" s="17">
        <v>61</v>
      </c>
      <c r="D130" s="18"/>
      <c r="E130" s="22">
        <v>16800</v>
      </c>
      <c r="F130" s="22"/>
      <c r="G130" s="22"/>
      <c r="H130" s="22">
        <f t="shared" si="37"/>
        <v>16800</v>
      </c>
      <c r="I130" s="22"/>
      <c r="J130" s="22"/>
      <c r="K130" s="22"/>
      <c r="L130" s="22"/>
      <c r="M130" s="60">
        <f t="shared" si="42"/>
        <v>16800</v>
      </c>
      <c r="N130" s="22"/>
      <c r="O130" s="60">
        <f t="shared" si="20"/>
        <v>16800</v>
      </c>
      <c r="P130" s="22"/>
      <c r="Q130" s="22"/>
      <c r="R130" s="60">
        <f t="shared" si="21"/>
        <v>16800</v>
      </c>
      <c r="S130" s="22"/>
      <c r="T130" s="60">
        <f t="shared" si="22"/>
        <v>16800</v>
      </c>
    </row>
    <row r="131" spans="1:20" x14ac:dyDescent="0.3">
      <c r="M131">
        <f t="shared" si="42"/>
        <v>0</v>
      </c>
      <c r="O131">
        <f t="shared" si="20"/>
        <v>0</v>
      </c>
      <c r="R131">
        <f t="shared" si="21"/>
        <v>0</v>
      </c>
      <c r="T131">
        <f t="shared" si="22"/>
        <v>0</v>
      </c>
    </row>
    <row r="132" spans="1:20" x14ac:dyDescent="0.3">
      <c r="M132">
        <f t="shared" si="42"/>
        <v>0</v>
      </c>
      <c r="O132">
        <f t="shared" si="20"/>
        <v>0</v>
      </c>
      <c r="R132">
        <f t="shared" si="21"/>
        <v>0</v>
      </c>
      <c r="T132">
        <f t="shared" si="22"/>
        <v>0</v>
      </c>
    </row>
    <row r="133" spans="1:20" s="30" customFormat="1" ht="17.399999999999999" x14ac:dyDescent="0.35">
      <c r="A133" s="29" t="s">
        <v>32</v>
      </c>
      <c r="M133" s="30">
        <f t="shared" si="42"/>
        <v>0</v>
      </c>
      <c r="O133" s="30">
        <f t="shared" si="20"/>
        <v>0</v>
      </c>
      <c r="R133" s="30">
        <f t="shared" si="21"/>
        <v>0</v>
      </c>
      <c r="T133" s="30">
        <f t="shared" si="22"/>
        <v>0</v>
      </c>
    </row>
    <row r="134" spans="1:20" s="30" customFormat="1" x14ac:dyDescent="0.3">
      <c r="M134" s="30">
        <f t="shared" si="42"/>
        <v>0</v>
      </c>
      <c r="O134" s="30">
        <f t="shared" si="20"/>
        <v>0</v>
      </c>
      <c r="R134" s="30">
        <f t="shared" si="21"/>
        <v>0</v>
      </c>
      <c r="T134" s="30">
        <f t="shared" si="22"/>
        <v>0</v>
      </c>
    </row>
    <row r="135" spans="1:20" s="30" customFormat="1" ht="17.399999999999999" x14ac:dyDescent="0.35">
      <c r="A135" s="29" t="s">
        <v>31</v>
      </c>
      <c r="B135" s="31"/>
      <c r="C135" s="31"/>
      <c r="D135" s="32"/>
      <c r="E135" s="33">
        <f>E136+E139</f>
        <v>2301939</v>
      </c>
      <c r="F135" s="33">
        <f>F136+F139</f>
        <v>-263247</v>
      </c>
      <c r="G135" s="33">
        <f>G136+G139</f>
        <v>0</v>
      </c>
      <c r="H135" s="33">
        <f t="shared" si="37"/>
        <v>2038692</v>
      </c>
      <c r="I135" s="33">
        <f>I136+I139</f>
        <v>4734190</v>
      </c>
      <c r="J135" s="33">
        <f>J136+J139</f>
        <v>0</v>
      </c>
      <c r="K135" s="33">
        <f>K136+K139</f>
        <v>961425</v>
      </c>
      <c r="L135" s="33">
        <f>L136+L139</f>
        <v>-3992079</v>
      </c>
      <c r="M135" s="33">
        <f t="shared" si="42"/>
        <v>3742228</v>
      </c>
      <c r="N135" s="33">
        <f>N136+N139</f>
        <v>-623635</v>
      </c>
      <c r="O135" s="33">
        <f t="shared" si="20"/>
        <v>3118593</v>
      </c>
      <c r="P135" s="33">
        <f>P136+P139</f>
        <v>49406</v>
      </c>
      <c r="Q135" s="33">
        <f>Q136+Q139</f>
        <v>0</v>
      </c>
      <c r="R135" s="33">
        <f t="shared" si="21"/>
        <v>3167999</v>
      </c>
      <c r="S135" s="33">
        <f>S136+S139</f>
        <v>-712723</v>
      </c>
      <c r="T135" s="33">
        <f t="shared" si="22"/>
        <v>2455276</v>
      </c>
    </row>
    <row r="136" spans="1:20" s="30" customFormat="1" ht="17.399999999999999" x14ac:dyDescent="0.35">
      <c r="A136" s="29" t="s">
        <v>0</v>
      </c>
      <c r="B136" s="31"/>
      <c r="C136" s="31"/>
      <c r="D136" s="32"/>
      <c r="E136" s="33">
        <f>E137+E138</f>
        <v>2234939</v>
      </c>
      <c r="F136" s="33">
        <f>F137+F138</f>
        <v>-263247</v>
      </c>
      <c r="G136" s="33">
        <f>G137+G138</f>
        <v>0</v>
      </c>
      <c r="H136" s="33">
        <f t="shared" si="37"/>
        <v>1971692</v>
      </c>
      <c r="I136" s="33">
        <f>I137+I138</f>
        <v>2454190</v>
      </c>
      <c r="J136" s="33">
        <f>J137+J138</f>
        <v>0</v>
      </c>
      <c r="K136" s="33">
        <f>K137+K138</f>
        <v>958207</v>
      </c>
      <c r="L136" s="33">
        <f>L137+L138</f>
        <v>-2073829</v>
      </c>
      <c r="M136" s="33">
        <f t="shared" si="42"/>
        <v>3310260</v>
      </c>
      <c r="N136" s="33">
        <f>N137+N138</f>
        <v>-592316</v>
      </c>
      <c r="O136" s="33">
        <f t="shared" si="20"/>
        <v>2717944</v>
      </c>
      <c r="P136" s="33">
        <f>P137+P138</f>
        <v>49406</v>
      </c>
      <c r="Q136" s="33">
        <f>Q137+Q138</f>
        <v>0</v>
      </c>
      <c r="R136" s="33">
        <f t="shared" si="21"/>
        <v>2767350</v>
      </c>
      <c r="S136" s="33">
        <f>S137+S138</f>
        <v>-700784</v>
      </c>
      <c r="T136" s="33">
        <f t="shared" si="22"/>
        <v>2066566</v>
      </c>
    </row>
    <row r="137" spans="1:20" s="30" customFormat="1" ht="15.6" x14ac:dyDescent="0.3">
      <c r="A137" s="34" t="s">
        <v>1</v>
      </c>
      <c r="B137" s="31"/>
      <c r="C137" s="31"/>
      <c r="D137" s="32"/>
      <c r="E137" s="35">
        <f>E142+E145</f>
        <v>1993567</v>
      </c>
      <c r="F137" s="35">
        <f>F142+F145</f>
        <v>-263247</v>
      </c>
      <c r="G137" s="35">
        <f>G142+G145</f>
        <v>0</v>
      </c>
      <c r="H137" s="35">
        <f t="shared" si="37"/>
        <v>1730320</v>
      </c>
      <c r="I137" s="35">
        <f>I142+I145+I157</f>
        <v>2045158</v>
      </c>
      <c r="J137" s="35">
        <f>J142+J145+J157</f>
        <v>0</v>
      </c>
      <c r="K137" s="35">
        <f>K142+K145+K157</f>
        <v>958207</v>
      </c>
      <c r="L137" s="35">
        <f>L142+L145+L157</f>
        <v>-2073829</v>
      </c>
      <c r="M137" s="35">
        <f t="shared" si="42"/>
        <v>2659856</v>
      </c>
      <c r="N137" s="35">
        <f>N142+N145+N157</f>
        <v>-592316</v>
      </c>
      <c r="O137" s="35">
        <f t="shared" si="20"/>
        <v>2067540</v>
      </c>
      <c r="P137" s="35">
        <f>P142+P145+P157+P156</f>
        <v>49406</v>
      </c>
      <c r="Q137" s="35">
        <f>Q142+Q145+Q157</f>
        <v>0</v>
      </c>
      <c r="R137" s="35">
        <f t="shared" si="21"/>
        <v>2116946</v>
      </c>
      <c r="S137" s="35">
        <f>S142+S145+S157+S156</f>
        <v>-700784</v>
      </c>
      <c r="T137" s="35">
        <f t="shared" si="22"/>
        <v>1416162</v>
      </c>
    </row>
    <row r="138" spans="1:20" s="30" customFormat="1" ht="15.6" x14ac:dyDescent="0.3">
      <c r="A138" s="36" t="s">
        <v>2</v>
      </c>
      <c r="B138" s="31"/>
      <c r="C138" s="31"/>
      <c r="D138" s="32"/>
      <c r="E138" s="37">
        <f>E148</f>
        <v>241372</v>
      </c>
      <c r="F138" s="37">
        <f>F148</f>
        <v>0</v>
      </c>
      <c r="G138" s="37">
        <f>G148</f>
        <v>0</v>
      </c>
      <c r="H138" s="37">
        <f t="shared" si="37"/>
        <v>241372</v>
      </c>
      <c r="I138" s="37">
        <f>I148+I163</f>
        <v>409032</v>
      </c>
      <c r="J138" s="37">
        <f>J148+J163</f>
        <v>0</v>
      </c>
      <c r="K138" s="37">
        <f>K148+K163</f>
        <v>0</v>
      </c>
      <c r="L138" s="37">
        <f t="shared" ref="L138" si="46">L148+L163</f>
        <v>0</v>
      </c>
      <c r="M138" s="37">
        <f t="shared" si="42"/>
        <v>650404</v>
      </c>
      <c r="N138" s="37">
        <f>N148+N163</f>
        <v>0</v>
      </c>
      <c r="O138" s="37">
        <f t="shared" si="20"/>
        <v>650404</v>
      </c>
      <c r="P138" s="37">
        <f>P148+P163</f>
        <v>0</v>
      </c>
      <c r="Q138" s="37">
        <f>Q148+Q163</f>
        <v>0</v>
      </c>
      <c r="R138" s="37">
        <f t="shared" si="21"/>
        <v>650404</v>
      </c>
      <c r="S138" s="37">
        <f>S148+S163</f>
        <v>0</v>
      </c>
      <c r="T138" s="37">
        <f t="shared" si="22"/>
        <v>650404</v>
      </c>
    </row>
    <row r="139" spans="1:20" s="30" customFormat="1" ht="17.399999999999999" x14ac:dyDescent="0.35">
      <c r="A139" s="29" t="s">
        <v>3</v>
      </c>
      <c r="B139" s="38"/>
      <c r="C139" s="38"/>
      <c r="D139" s="39"/>
      <c r="E139" s="40">
        <f>E151</f>
        <v>67000</v>
      </c>
      <c r="F139" s="40">
        <f>F151</f>
        <v>0</v>
      </c>
      <c r="G139" s="40">
        <f>G151</f>
        <v>0</v>
      </c>
      <c r="H139" s="40">
        <f t="shared" si="37"/>
        <v>67000</v>
      </c>
      <c r="I139" s="40">
        <f>I151+I158+I159+I160+I161+I164+I165+I166+I167</f>
        <v>2280000</v>
      </c>
      <c r="J139" s="40">
        <f>J151+J158+J159+J160+J161+J164+J165+J166+J167</f>
        <v>0</v>
      </c>
      <c r="K139" s="40">
        <f>K151+K158+K159+K160+K161+K164+K165+K166+K167</f>
        <v>3218</v>
      </c>
      <c r="L139" s="40">
        <f t="shared" ref="L139" si="47">L151+L158+L159+L160+L161+L164+L165+L166+L167</f>
        <v>-1918250</v>
      </c>
      <c r="M139" s="40">
        <f t="shared" si="42"/>
        <v>431968</v>
      </c>
      <c r="N139" s="40">
        <f>N151+N158+N159+N160+N161+N164+N165+N166+N167</f>
        <v>-31319</v>
      </c>
      <c r="O139" s="40">
        <f t="shared" si="20"/>
        <v>400649</v>
      </c>
      <c r="P139" s="40">
        <f>P151+P158+P159+P160+P161+P164+P165+P166+P167</f>
        <v>0</v>
      </c>
      <c r="Q139" s="40">
        <f>Q151+Q158+Q159+Q160+Q161+Q164+Q165+Q166+Q167</f>
        <v>0</v>
      </c>
      <c r="R139" s="40">
        <f t="shared" si="21"/>
        <v>400649</v>
      </c>
      <c r="S139" s="40">
        <f>S151+S158+S159+S160+S161+S164+S165+S166+S167</f>
        <v>-11939</v>
      </c>
      <c r="T139" s="40">
        <f t="shared" si="22"/>
        <v>388710</v>
      </c>
    </row>
    <row r="140" spans="1:20" s="30" customFormat="1" x14ac:dyDescent="0.3">
      <c r="A140" s="41" t="s">
        <v>4</v>
      </c>
      <c r="B140" s="31"/>
      <c r="C140" s="31"/>
      <c r="D140" s="32"/>
      <c r="E140" s="42">
        <f>E153</f>
        <v>8710</v>
      </c>
      <c r="F140" s="42">
        <f>F153</f>
        <v>0</v>
      </c>
      <c r="G140" s="42">
        <f>G153</f>
        <v>0</v>
      </c>
      <c r="H140" s="42">
        <f t="shared" si="37"/>
        <v>8710</v>
      </c>
      <c r="I140" s="42">
        <f>I153+I164+I165+I166+I167</f>
        <v>380000</v>
      </c>
      <c r="J140" s="42">
        <f>J153+J164+J165+J166+J167</f>
        <v>0</v>
      </c>
      <c r="K140" s="42">
        <f t="shared" ref="K140" si="48">K153+K164+K165+K166+K167</f>
        <v>0</v>
      </c>
      <c r="L140" s="42">
        <f>L153+L164+L165+L166+L167</f>
        <v>0</v>
      </c>
      <c r="M140" s="42">
        <f t="shared" si="42"/>
        <v>388710</v>
      </c>
      <c r="N140" s="42">
        <f t="shared" ref="N140:Q140" si="49">N153+N164+N165+N166+N167</f>
        <v>0</v>
      </c>
      <c r="O140" s="42">
        <f t="shared" si="20"/>
        <v>388710</v>
      </c>
      <c r="P140" s="42">
        <f t="shared" ref="P140" si="50">P153+P164+P165+P166+P167</f>
        <v>0</v>
      </c>
      <c r="Q140" s="42">
        <f t="shared" si="49"/>
        <v>0</v>
      </c>
      <c r="R140" s="42">
        <f t="shared" si="21"/>
        <v>388710</v>
      </c>
      <c r="S140" s="42">
        <f t="shared" ref="S140" si="51">S153+S164+S165+S166+S167</f>
        <v>0</v>
      </c>
      <c r="T140" s="42">
        <f t="shared" si="22"/>
        <v>388710</v>
      </c>
    </row>
    <row r="141" spans="1:20" s="30" customFormat="1" ht="15.6" x14ac:dyDescent="0.3">
      <c r="A141" s="36"/>
      <c r="B141" s="31"/>
      <c r="C141" s="31"/>
      <c r="D141" s="32"/>
      <c r="E141" s="32"/>
      <c r="F141" s="32"/>
      <c r="G141" s="32"/>
      <c r="H141" s="32"/>
      <c r="I141" s="32"/>
      <c r="J141" s="32"/>
      <c r="K141" s="32"/>
      <c r="L141" s="32"/>
      <c r="M141" s="32">
        <f t="shared" si="42"/>
        <v>0</v>
      </c>
      <c r="N141" s="32"/>
      <c r="O141" s="32">
        <f t="shared" si="20"/>
        <v>0</v>
      </c>
      <c r="P141" s="32"/>
      <c r="Q141" s="32"/>
      <c r="R141" s="32">
        <f t="shared" si="21"/>
        <v>0</v>
      </c>
      <c r="S141" s="32"/>
      <c r="T141" s="32">
        <f t="shared" si="22"/>
        <v>0</v>
      </c>
    </row>
    <row r="142" spans="1:20" s="30" customFormat="1" x14ac:dyDescent="0.3">
      <c r="A142" s="43" t="s">
        <v>5</v>
      </c>
      <c r="B142" s="38"/>
      <c r="C142" s="38"/>
      <c r="D142" s="39"/>
      <c r="E142" s="44">
        <f>E143</f>
        <v>362518</v>
      </c>
      <c r="F142" s="44">
        <f>F143</f>
        <v>0</v>
      </c>
      <c r="G142" s="44">
        <f>G143</f>
        <v>0</v>
      </c>
      <c r="H142" s="44">
        <f t="shared" si="37"/>
        <v>362518</v>
      </c>
      <c r="I142" s="44">
        <f>I143</f>
        <v>0</v>
      </c>
      <c r="J142" s="44">
        <f t="shared" ref="J142:S142" si="52">J143</f>
        <v>0</v>
      </c>
      <c r="K142" s="44">
        <f t="shared" si="52"/>
        <v>0</v>
      </c>
      <c r="L142" s="44">
        <f t="shared" si="52"/>
        <v>-28671</v>
      </c>
      <c r="M142" s="44">
        <f t="shared" si="42"/>
        <v>333847</v>
      </c>
      <c r="N142" s="44">
        <f t="shared" si="52"/>
        <v>-173743</v>
      </c>
      <c r="O142" s="44">
        <f t="shared" si="20"/>
        <v>160104</v>
      </c>
      <c r="P142" s="44">
        <f t="shared" si="52"/>
        <v>0</v>
      </c>
      <c r="Q142" s="44">
        <f t="shared" si="52"/>
        <v>0</v>
      </c>
      <c r="R142" s="44">
        <f t="shared" si="21"/>
        <v>160104</v>
      </c>
      <c r="S142" s="44">
        <f t="shared" si="52"/>
        <v>-94000</v>
      </c>
      <c r="T142" s="44">
        <f t="shared" si="22"/>
        <v>66104</v>
      </c>
    </row>
    <row r="143" spans="1:20" s="30" customFormat="1" x14ac:dyDescent="0.3">
      <c r="A143" s="45" t="s">
        <v>6</v>
      </c>
      <c r="B143" s="46">
        <v>20</v>
      </c>
      <c r="C143" s="46">
        <v>50</v>
      </c>
      <c r="D143" s="47"/>
      <c r="E143" s="48">
        <v>362518</v>
      </c>
      <c r="F143" s="48"/>
      <c r="G143" s="48"/>
      <c r="H143" s="48">
        <f t="shared" si="37"/>
        <v>362518</v>
      </c>
      <c r="I143" s="48"/>
      <c r="J143" s="48"/>
      <c r="K143" s="48"/>
      <c r="L143" s="48">
        <v>-28671</v>
      </c>
      <c r="M143" s="48">
        <f t="shared" si="42"/>
        <v>333847</v>
      </c>
      <c r="N143" s="48">
        <v>-173743</v>
      </c>
      <c r="O143" s="48">
        <f t="shared" si="20"/>
        <v>160104</v>
      </c>
      <c r="P143" s="48"/>
      <c r="Q143" s="48"/>
      <c r="R143" s="48">
        <f t="shared" si="21"/>
        <v>160104</v>
      </c>
      <c r="S143" s="48">
        <v>-94000</v>
      </c>
      <c r="T143" s="48">
        <f t="shared" si="22"/>
        <v>66104</v>
      </c>
    </row>
    <row r="144" spans="1:20" s="30" customFormat="1" x14ac:dyDescent="0.3">
      <c r="A144" s="32"/>
      <c r="B144" s="31"/>
      <c r="C144" s="31"/>
      <c r="D144" s="32"/>
      <c r="E144" s="32"/>
      <c r="F144" s="32"/>
      <c r="G144" s="32"/>
      <c r="H144" s="32"/>
      <c r="I144" s="32"/>
      <c r="J144" s="32"/>
      <c r="K144" s="32"/>
      <c r="L144" s="32"/>
      <c r="M144" s="32">
        <f t="shared" si="42"/>
        <v>0</v>
      </c>
      <c r="N144" s="32"/>
      <c r="O144" s="32">
        <f t="shared" si="20"/>
        <v>0</v>
      </c>
      <c r="P144" s="32"/>
      <c r="Q144" s="32"/>
      <c r="R144" s="32">
        <f t="shared" si="21"/>
        <v>0</v>
      </c>
      <c r="S144" s="32"/>
      <c r="T144" s="32">
        <f t="shared" si="22"/>
        <v>0</v>
      </c>
    </row>
    <row r="145" spans="1:20" s="30" customFormat="1" x14ac:dyDescent="0.3">
      <c r="A145" s="43" t="s">
        <v>7</v>
      </c>
      <c r="B145" s="38"/>
      <c r="C145" s="38"/>
      <c r="D145" s="39"/>
      <c r="E145" s="49">
        <f>E146</f>
        <v>1631049</v>
      </c>
      <c r="F145" s="49">
        <f>F146</f>
        <v>-263247</v>
      </c>
      <c r="G145" s="49">
        <f>G146</f>
        <v>0</v>
      </c>
      <c r="H145" s="49">
        <f t="shared" si="37"/>
        <v>1367802</v>
      </c>
      <c r="I145" s="49">
        <f>I146</f>
        <v>0</v>
      </c>
      <c r="J145" s="49">
        <f>J146</f>
        <v>0</v>
      </c>
      <c r="K145" s="49">
        <f>K146</f>
        <v>958207</v>
      </c>
      <c r="L145" s="49">
        <f>L146</f>
        <v>0</v>
      </c>
      <c r="M145" s="49">
        <f t="shared" si="42"/>
        <v>2326009</v>
      </c>
      <c r="N145" s="49">
        <f>N146</f>
        <v>-418573</v>
      </c>
      <c r="O145" s="49">
        <f t="shared" ref="O145:O162" si="53">M145+N145</f>
        <v>1907436</v>
      </c>
      <c r="P145" s="49">
        <f>P146</f>
        <v>0</v>
      </c>
      <c r="Q145" s="49">
        <f>Q146</f>
        <v>0</v>
      </c>
      <c r="R145" s="49">
        <f t="shared" ref="R145:R162" si="54">O145+P145+Q145</f>
        <v>1907436</v>
      </c>
      <c r="S145" s="49">
        <f>S146</f>
        <v>-557378</v>
      </c>
      <c r="T145" s="49">
        <f t="shared" ref="T145:T162" si="55">R145+S145</f>
        <v>1350058</v>
      </c>
    </row>
    <row r="146" spans="1:20" s="30" customFormat="1" x14ac:dyDescent="0.3">
      <c r="A146" s="45" t="s">
        <v>8</v>
      </c>
      <c r="B146" s="46">
        <v>20</v>
      </c>
      <c r="C146" s="46">
        <v>55</v>
      </c>
      <c r="D146" s="47"/>
      <c r="E146" s="48">
        <v>1631049</v>
      </c>
      <c r="F146" s="48">
        <v>-263247</v>
      </c>
      <c r="G146" s="48"/>
      <c r="H146" s="48">
        <f t="shared" si="37"/>
        <v>1367802</v>
      </c>
      <c r="I146" s="48"/>
      <c r="J146" s="48"/>
      <c r="K146" s="48">
        <v>958207</v>
      </c>
      <c r="L146" s="48"/>
      <c r="M146" s="48">
        <f t="shared" si="42"/>
        <v>2326009</v>
      </c>
      <c r="N146" s="48">
        <v>-418573</v>
      </c>
      <c r="O146" s="48">
        <f t="shared" si="53"/>
        <v>1907436</v>
      </c>
      <c r="P146" s="48"/>
      <c r="Q146" s="48"/>
      <c r="R146" s="48">
        <f t="shared" si="54"/>
        <v>1907436</v>
      </c>
      <c r="S146" s="48">
        <v>-557378</v>
      </c>
      <c r="T146" s="48">
        <f t="shared" si="55"/>
        <v>1350058</v>
      </c>
    </row>
    <row r="147" spans="1:20" s="30" customFormat="1" x14ac:dyDescent="0.3">
      <c r="A147" s="32"/>
      <c r="B147" s="31"/>
      <c r="C147" s="31"/>
      <c r="D147" s="32"/>
      <c r="E147" s="32"/>
      <c r="F147" s="32"/>
      <c r="G147" s="32"/>
      <c r="H147" s="32"/>
      <c r="I147" s="32"/>
      <c r="J147" s="32"/>
      <c r="K147" s="32"/>
      <c r="L147" s="32"/>
      <c r="M147" s="32">
        <f t="shared" si="42"/>
        <v>0</v>
      </c>
      <c r="N147" s="32"/>
      <c r="O147" s="32">
        <f t="shared" si="53"/>
        <v>0</v>
      </c>
      <c r="P147" s="32"/>
      <c r="Q147" s="32"/>
      <c r="R147" s="32">
        <f t="shared" si="54"/>
        <v>0</v>
      </c>
      <c r="S147" s="32"/>
      <c r="T147" s="32">
        <f t="shared" si="55"/>
        <v>0</v>
      </c>
    </row>
    <row r="148" spans="1:20" s="30" customFormat="1" x14ac:dyDescent="0.3">
      <c r="A148" s="43" t="s">
        <v>9</v>
      </c>
      <c r="B148" s="50"/>
      <c r="C148" s="50"/>
      <c r="D148" s="51"/>
      <c r="E148" s="44">
        <f>E149</f>
        <v>241372</v>
      </c>
      <c r="F148" s="44">
        <f>F149</f>
        <v>0</v>
      </c>
      <c r="G148" s="44">
        <f>G149</f>
        <v>0</v>
      </c>
      <c r="H148" s="44">
        <f t="shared" si="37"/>
        <v>241372</v>
      </c>
      <c r="I148" s="44">
        <f>I149</f>
        <v>0</v>
      </c>
      <c r="J148" s="44">
        <f>J149</f>
        <v>0</v>
      </c>
      <c r="K148" s="44">
        <f>K149</f>
        <v>0</v>
      </c>
      <c r="L148" s="44">
        <f>L149</f>
        <v>0</v>
      </c>
      <c r="M148" s="44">
        <f t="shared" si="42"/>
        <v>241372</v>
      </c>
      <c r="N148" s="44">
        <f>N149</f>
        <v>0</v>
      </c>
      <c r="O148" s="44">
        <f t="shared" si="53"/>
        <v>241372</v>
      </c>
      <c r="P148" s="44">
        <f>P149</f>
        <v>0</v>
      </c>
      <c r="Q148" s="44">
        <f>Q149</f>
        <v>0</v>
      </c>
      <c r="R148" s="44">
        <f t="shared" si="54"/>
        <v>241372</v>
      </c>
      <c r="S148" s="44">
        <f>S149</f>
        <v>0</v>
      </c>
      <c r="T148" s="44">
        <f t="shared" si="55"/>
        <v>241372</v>
      </c>
    </row>
    <row r="149" spans="1:20" s="30" customFormat="1" x14ac:dyDescent="0.3">
      <c r="A149" s="52" t="s">
        <v>10</v>
      </c>
      <c r="B149" s="46">
        <v>10</v>
      </c>
      <c r="C149" s="46">
        <v>601</v>
      </c>
      <c r="D149" s="53"/>
      <c r="E149" s="48">
        <v>241372</v>
      </c>
      <c r="F149" s="48"/>
      <c r="G149" s="48"/>
      <c r="H149" s="48">
        <f t="shared" si="37"/>
        <v>241372</v>
      </c>
      <c r="I149" s="48"/>
      <c r="J149" s="48"/>
      <c r="K149" s="48"/>
      <c r="L149" s="48"/>
      <c r="M149" s="48">
        <f t="shared" si="42"/>
        <v>241372</v>
      </c>
      <c r="N149" s="48"/>
      <c r="O149" s="48">
        <f t="shared" si="53"/>
        <v>241372</v>
      </c>
      <c r="P149" s="48"/>
      <c r="Q149" s="48"/>
      <c r="R149" s="48">
        <f t="shared" si="54"/>
        <v>241372</v>
      </c>
      <c r="S149" s="48"/>
      <c r="T149" s="48">
        <f t="shared" si="55"/>
        <v>241372</v>
      </c>
    </row>
    <row r="150" spans="1:20" s="30" customFormat="1" x14ac:dyDescent="0.3">
      <c r="A150" s="32"/>
      <c r="B150" s="31"/>
      <c r="C150" s="31"/>
      <c r="D150" s="32"/>
      <c r="E150" s="32"/>
      <c r="F150" s="32"/>
      <c r="G150" s="32"/>
      <c r="H150" s="32"/>
      <c r="I150" s="32"/>
      <c r="J150" s="32"/>
      <c r="K150" s="32"/>
      <c r="L150" s="32"/>
      <c r="M150" s="32">
        <f t="shared" si="42"/>
        <v>0</v>
      </c>
      <c r="N150" s="32"/>
      <c r="O150" s="32">
        <f t="shared" si="53"/>
        <v>0</v>
      </c>
      <c r="P150" s="32"/>
      <c r="Q150" s="32"/>
      <c r="R150" s="32">
        <f t="shared" si="54"/>
        <v>0</v>
      </c>
      <c r="S150" s="32"/>
      <c r="T150" s="32">
        <f t="shared" si="55"/>
        <v>0</v>
      </c>
    </row>
    <row r="151" spans="1:20" s="30" customFormat="1" x14ac:dyDescent="0.3">
      <c r="A151" s="43" t="s">
        <v>11</v>
      </c>
      <c r="B151" s="38"/>
      <c r="C151" s="38"/>
      <c r="D151" s="39"/>
      <c r="E151" s="49">
        <f>E152+E153</f>
        <v>67000</v>
      </c>
      <c r="F151" s="49">
        <f>F152+F153</f>
        <v>0</v>
      </c>
      <c r="G151" s="49">
        <f>G152+G153</f>
        <v>0</v>
      </c>
      <c r="H151" s="49">
        <f t="shared" si="37"/>
        <v>67000</v>
      </c>
      <c r="I151" s="49">
        <f>I152+I153</f>
        <v>0</v>
      </c>
      <c r="J151" s="49">
        <f>J152+J153</f>
        <v>0</v>
      </c>
      <c r="K151" s="49">
        <f>K152+K153</f>
        <v>3218</v>
      </c>
      <c r="L151" s="49">
        <f>L152+L153</f>
        <v>-18250</v>
      </c>
      <c r="M151" s="49">
        <f t="shared" si="42"/>
        <v>51968</v>
      </c>
      <c r="N151" s="49">
        <f>N152+N153</f>
        <v>-31319</v>
      </c>
      <c r="O151" s="49">
        <f t="shared" si="53"/>
        <v>20649</v>
      </c>
      <c r="P151" s="49">
        <f>P152+P153</f>
        <v>0</v>
      </c>
      <c r="Q151" s="49">
        <f>Q152+Q153</f>
        <v>0</v>
      </c>
      <c r="R151" s="49">
        <f t="shared" si="54"/>
        <v>20649</v>
      </c>
      <c r="S151" s="49">
        <f>S152+S153</f>
        <v>-11939</v>
      </c>
      <c r="T151" s="49">
        <f t="shared" si="55"/>
        <v>8710</v>
      </c>
    </row>
    <row r="152" spans="1:20" s="30" customFormat="1" x14ac:dyDescent="0.3">
      <c r="A152" s="45" t="s">
        <v>28</v>
      </c>
      <c r="B152" s="46">
        <v>20</v>
      </c>
      <c r="C152" s="31">
        <v>15</v>
      </c>
      <c r="D152" s="47" t="s">
        <v>12</v>
      </c>
      <c r="E152" s="48">
        <v>58290</v>
      </c>
      <c r="F152" s="48"/>
      <c r="G152" s="48"/>
      <c r="H152" s="48">
        <f t="shared" si="37"/>
        <v>58290</v>
      </c>
      <c r="I152" s="48"/>
      <c r="J152" s="48"/>
      <c r="K152" s="48">
        <v>3218</v>
      </c>
      <c r="L152" s="48">
        <v>-18250</v>
      </c>
      <c r="M152" s="48">
        <f t="shared" ref="M152:M167" si="56">H152+L152+K152+I152+J152</f>
        <v>43258</v>
      </c>
      <c r="N152" s="48">
        <v>-31319</v>
      </c>
      <c r="O152" s="48">
        <f t="shared" si="53"/>
        <v>11939</v>
      </c>
      <c r="P152" s="48"/>
      <c r="Q152" s="48"/>
      <c r="R152" s="48">
        <f t="shared" si="54"/>
        <v>11939</v>
      </c>
      <c r="S152" s="48">
        <v>-11939</v>
      </c>
      <c r="T152" s="48">
        <f t="shared" si="55"/>
        <v>0</v>
      </c>
    </row>
    <row r="153" spans="1:20" s="30" customFormat="1" x14ac:dyDescent="0.3">
      <c r="A153" s="45" t="s">
        <v>9</v>
      </c>
      <c r="B153" s="46">
        <v>10</v>
      </c>
      <c r="C153" s="46">
        <v>601</v>
      </c>
      <c r="D153" s="47"/>
      <c r="E153" s="48">
        <v>8710</v>
      </c>
      <c r="F153" s="48"/>
      <c r="G153" s="48"/>
      <c r="H153" s="48">
        <f t="shared" si="37"/>
        <v>8710</v>
      </c>
      <c r="I153" s="48"/>
      <c r="J153" s="48"/>
      <c r="K153" s="48"/>
      <c r="L153" s="48"/>
      <c r="M153" s="48">
        <f t="shared" si="56"/>
        <v>8710</v>
      </c>
      <c r="N153" s="48"/>
      <c r="O153" s="48">
        <f t="shared" si="53"/>
        <v>8710</v>
      </c>
      <c r="P153" s="48"/>
      <c r="Q153" s="48"/>
      <c r="R153" s="48">
        <f t="shared" si="54"/>
        <v>8710</v>
      </c>
      <c r="S153" s="48"/>
      <c r="T153" s="48">
        <f t="shared" si="55"/>
        <v>8710</v>
      </c>
    </row>
    <row r="154" spans="1:20" x14ac:dyDescent="0.3">
      <c r="M154" s="48">
        <f t="shared" si="56"/>
        <v>0</v>
      </c>
      <c r="O154" s="48">
        <f t="shared" si="53"/>
        <v>0</v>
      </c>
      <c r="R154" s="48">
        <f t="shared" si="54"/>
        <v>0</v>
      </c>
      <c r="T154" s="48">
        <f t="shared" si="55"/>
        <v>0</v>
      </c>
    </row>
    <row r="155" spans="1:20" x14ac:dyDescent="0.3">
      <c r="A155" s="43" t="s">
        <v>42</v>
      </c>
      <c r="H155" s="49"/>
      <c r="I155" s="49">
        <f>I157+I158+I159+I160+I161+I162</f>
        <v>4734190</v>
      </c>
      <c r="J155" s="49">
        <f>J157+J158+J159+J160+J161+J162</f>
        <v>0</v>
      </c>
      <c r="K155" s="49">
        <f>K157+K158+K159+K160+K161+K162</f>
        <v>0</v>
      </c>
      <c r="L155" s="49">
        <f t="shared" ref="L155" si="57">L157+L158+L159+L160+L161+L162</f>
        <v>-3945158</v>
      </c>
      <c r="M155" s="49">
        <f t="shared" si="56"/>
        <v>789032</v>
      </c>
      <c r="N155" s="49">
        <f>N157+N158+N159+N160+N161+N162</f>
        <v>0</v>
      </c>
      <c r="O155" s="49">
        <f t="shared" si="53"/>
        <v>789032</v>
      </c>
      <c r="P155" s="49">
        <f>P157+P158+P159+P160+P161+P162+P156</f>
        <v>49406</v>
      </c>
      <c r="Q155" s="49">
        <f>Q157+Q158+Q159+Q160+Q161+Q162+Q156</f>
        <v>0</v>
      </c>
      <c r="R155" s="49">
        <f t="shared" si="54"/>
        <v>838438</v>
      </c>
      <c r="S155" s="49">
        <f>S157+S158+S159+S160+S161+S162+S156</f>
        <v>-49406</v>
      </c>
      <c r="T155" s="49">
        <f>R155+S155</f>
        <v>789032</v>
      </c>
    </row>
    <row r="156" spans="1:20" x14ac:dyDescent="0.3">
      <c r="A156" s="43"/>
      <c r="B156" s="46">
        <v>20</v>
      </c>
      <c r="C156" s="31">
        <v>50</v>
      </c>
      <c r="D156" s="47" t="s">
        <v>49</v>
      </c>
      <c r="H156" s="49"/>
      <c r="I156" s="49"/>
      <c r="J156" s="49"/>
      <c r="K156" s="49"/>
      <c r="L156" s="49"/>
      <c r="M156" s="49"/>
      <c r="N156" s="49"/>
      <c r="O156" s="49"/>
      <c r="P156" s="49">
        <v>49406</v>
      </c>
      <c r="Q156" s="49"/>
      <c r="R156" s="49">
        <f t="shared" si="54"/>
        <v>49406</v>
      </c>
      <c r="S156" s="49">
        <v>-49406</v>
      </c>
      <c r="T156" s="49">
        <f>R156+S156</f>
        <v>0</v>
      </c>
    </row>
    <row r="157" spans="1:20" hidden="1" x14ac:dyDescent="0.3">
      <c r="B157" s="46">
        <v>20</v>
      </c>
      <c r="C157" s="31">
        <v>55</v>
      </c>
      <c r="D157" s="47" t="s">
        <v>49</v>
      </c>
      <c r="I157" s="48">
        <v>2045158</v>
      </c>
      <c r="L157" s="48">
        <v>-2045158</v>
      </c>
      <c r="M157" s="48">
        <f t="shared" si="56"/>
        <v>0</v>
      </c>
      <c r="O157" s="48">
        <f t="shared" si="53"/>
        <v>0</v>
      </c>
      <c r="R157" s="48">
        <f t="shared" si="54"/>
        <v>0</v>
      </c>
      <c r="T157" s="48">
        <f t="shared" si="55"/>
        <v>0</v>
      </c>
    </row>
    <row r="158" spans="1:20" hidden="1" x14ac:dyDescent="0.3">
      <c r="B158" s="46">
        <v>20</v>
      </c>
      <c r="C158" s="31">
        <v>15</v>
      </c>
      <c r="D158" s="47" t="s">
        <v>50</v>
      </c>
      <c r="I158" s="48">
        <v>120000</v>
      </c>
      <c r="L158" s="48">
        <v>-120000</v>
      </c>
      <c r="M158" s="48">
        <f t="shared" si="56"/>
        <v>0</v>
      </c>
      <c r="O158" s="48">
        <f t="shared" si="53"/>
        <v>0</v>
      </c>
      <c r="R158" s="48">
        <f t="shared" si="54"/>
        <v>0</v>
      </c>
      <c r="T158" s="48">
        <f t="shared" si="55"/>
        <v>0</v>
      </c>
    </row>
    <row r="159" spans="1:20" hidden="1" x14ac:dyDescent="0.3">
      <c r="B159" s="46">
        <v>20</v>
      </c>
      <c r="C159" s="31">
        <v>15</v>
      </c>
      <c r="D159" s="47" t="s">
        <v>44</v>
      </c>
      <c r="I159" s="48">
        <v>1045000</v>
      </c>
      <c r="L159" s="48">
        <v>-1045000</v>
      </c>
      <c r="M159" s="48">
        <f t="shared" si="56"/>
        <v>0</v>
      </c>
      <c r="O159" s="48">
        <f t="shared" si="53"/>
        <v>0</v>
      </c>
      <c r="R159" s="48">
        <f t="shared" si="54"/>
        <v>0</v>
      </c>
      <c r="T159" s="48">
        <f t="shared" si="55"/>
        <v>0</v>
      </c>
    </row>
    <row r="160" spans="1:20" hidden="1" x14ac:dyDescent="0.3">
      <c r="B160" s="46">
        <v>20</v>
      </c>
      <c r="C160" s="31">
        <v>15</v>
      </c>
      <c r="D160" s="47" t="s">
        <v>51</v>
      </c>
      <c r="I160" s="48">
        <v>135000</v>
      </c>
      <c r="L160" s="48">
        <v>-135000</v>
      </c>
      <c r="M160" s="48">
        <f t="shared" si="56"/>
        <v>0</v>
      </c>
      <c r="O160" s="48">
        <f t="shared" si="53"/>
        <v>0</v>
      </c>
      <c r="R160" s="48">
        <f t="shared" si="54"/>
        <v>0</v>
      </c>
      <c r="T160" s="48">
        <f t="shared" si="55"/>
        <v>0</v>
      </c>
    </row>
    <row r="161" spans="1:20" hidden="1" x14ac:dyDescent="0.3">
      <c r="B161" s="46">
        <v>20</v>
      </c>
      <c r="C161" s="31">
        <v>15</v>
      </c>
      <c r="D161" s="47" t="s">
        <v>45</v>
      </c>
      <c r="I161" s="48">
        <v>600000</v>
      </c>
      <c r="L161" s="48">
        <v>-600000</v>
      </c>
      <c r="M161" s="48">
        <f t="shared" si="56"/>
        <v>0</v>
      </c>
      <c r="O161" s="48">
        <f t="shared" si="53"/>
        <v>0</v>
      </c>
      <c r="R161" s="48">
        <f t="shared" si="54"/>
        <v>0</v>
      </c>
      <c r="T161" s="48">
        <f t="shared" si="55"/>
        <v>0</v>
      </c>
    </row>
    <row r="162" spans="1:20" x14ac:dyDescent="0.3">
      <c r="A162" s="52" t="s">
        <v>43</v>
      </c>
      <c r="B162" s="46"/>
      <c r="C162" s="31"/>
      <c r="D162" s="47"/>
      <c r="I162" s="48">
        <f>I163+I164+I165+I166+I167</f>
        <v>789032</v>
      </c>
      <c r="J162" s="48">
        <f>J163+J164+J165+J166+J167</f>
        <v>0</v>
      </c>
      <c r="K162" s="48">
        <f>K163+K164+K165+K166+K167</f>
        <v>0</v>
      </c>
      <c r="L162" s="48">
        <f t="shared" ref="L162" si="58">L163+L164+L165+L166+L167</f>
        <v>0</v>
      </c>
      <c r="M162" s="48">
        <f t="shared" si="56"/>
        <v>789032</v>
      </c>
      <c r="N162" s="48">
        <f>N163+N164+N165+N166+N167</f>
        <v>0</v>
      </c>
      <c r="O162" s="48">
        <f t="shared" si="53"/>
        <v>789032</v>
      </c>
      <c r="P162" s="48">
        <f>P163+P164+P165+P166+P167</f>
        <v>0</v>
      </c>
      <c r="Q162" s="48">
        <f>Q163+Q164+Q165+Q166+Q167</f>
        <v>0</v>
      </c>
      <c r="R162" s="48">
        <f t="shared" si="54"/>
        <v>789032</v>
      </c>
      <c r="S162" s="48">
        <f>S163+S164+S165+S166+S167</f>
        <v>0</v>
      </c>
      <c r="T162" s="48">
        <f t="shared" si="55"/>
        <v>789032</v>
      </c>
    </row>
    <row r="163" spans="1:20" hidden="1" x14ac:dyDescent="0.3">
      <c r="B163" s="46">
        <v>10</v>
      </c>
      <c r="C163" s="31">
        <v>601</v>
      </c>
      <c r="D163" s="47" t="s">
        <v>49</v>
      </c>
      <c r="I163" s="48">
        <v>409032</v>
      </c>
      <c r="M163" s="48">
        <f t="shared" si="56"/>
        <v>409032</v>
      </c>
    </row>
    <row r="164" spans="1:20" hidden="1" x14ac:dyDescent="0.3">
      <c r="B164" s="46">
        <v>10</v>
      </c>
      <c r="C164" s="31">
        <v>601002</v>
      </c>
      <c r="D164" s="47" t="s">
        <v>50</v>
      </c>
      <c r="I164" s="48">
        <v>24000</v>
      </c>
      <c r="M164" s="48">
        <f t="shared" si="56"/>
        <v>24000</v>
      </c>
    </row>
    <row r="165" spans="1:20" hidden="1" x14ac:dyDescent="0.3">
      <c r="B165" s="46">
        <v>10</v>
      </c>
      <c r="C165" s="31">
        <v>601002</v>
      </c>
      <c r="D165" s="47" t="s">
        <v>44</v>
      </c>
      <c r="I165" s="48">
        <v>209000</v>
      </c>
      <c r="M165" s="48">
        <f t="shared" si="56"/>
        <v>209000</v>
      </c>
    </row>
    <row r="166" spans="1:20" hidden="1" x14ac:dyDescent="0.3">
      <c r="B166" s="46">
        <v>10</v>
      </c>
      <c r="C166" s="31">
        <v>601002</v>
      </c>
      <c r="D166" s="47" t="s">
        <v>51</v>
      </c>
      <c r="I166" s="48">
        <v>27000</v>
      </c>
      <c r="M166" s="48">
        <f t="shared" si="56"/>
        <v>27000</v>
      </c>
    </row>
    <row r="167" spans="1:20" hidden="1" x14ac:dyDescent="0.3">
      <c r="B167" s="46">
        <v>10</v>
      </c>
      <c r="C167" s="31">
        <v>601002</v>
      </c>
      <c r="D167" s="47" t="s">
        <v>45</v>
      </c>
      <c r="I167" s="48">
        <v>120000</v>
      </c>
      <c r="M167" s="48">
        <f t="shared" si="56"/>
        <v>120000</v>
      </c>
    </row>
    <row r="168" spans="1:20" hidden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2021-12-21T12:45:54Z</dcterms:created>
  <dcterms:modified xsi:type="dcterms:W3CDTF">2023-02-03T11:58:40Z</dcterms:modified>
</cp:coreProperties>
</file>